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ocuments\Документация ЦППМСП\Контроль 1\Отчеты\2019-2020\Годовой отчет 2019-2020\"/>
    </mc:Choice>
  </mc:AlternateContent>
  <xr:revisionPtr revIDLastSave="0" documentId="13_ncr:1_{83EFC29B-966A-44E3-BD17-4169D52075E0}" xr6:coauthVersionLast="45" xr6:coauthVersionMax="45" xr10:uidLastSave="{00000000-0000-0000-0000-000000000000}"/>
  <bookViews>
    <workbookView xWindow="-120" yWindow="-120" windowWidth="29040" windowHeight="15840" tabRatio="575" activeTab="5" xr2:uid="{00000000-000D-0000-FFFF-FFFF00000000}"/>
  </bookViews>
  <sheets>
    <sheet name="табл.1,1" sheetId="1" r:id="rId1"/>
    <sheet name="табл.1.2" sheetId="2" r:id="rId2"/>
    <sheet name="табл.1.3" sheetId="3" r:id="rId3"/>
    <sheet name="табл.1.4" sheetId="4" r:id="rId4"/>
    <sheet name="таблица 2" sheetId="5" r:id="rId5"/>
    <sheet name="таблица 3.1" sheetId="6" r:id="rId6"/>
    <sheet name="таблица 3.2" sheetId="7" r:id="rId7"/>
    <sheet name="таблица 4" sheetId="8" r:id="rId8"/>
    <sheet name="таблица 5" sheetId="9" r:id="rId9"/>
    <sheet name="таблица 6" sheetId="10" r:id="rId10"/>
    <sheet name="таблица 7" sheetId="11" r:id="rId11"/>
  </sheets>
  <definedNames>
    <definedName name="_GoBack" localSheetId="8">'таблица 5'!#REF!</definedName>
    <definedName name="_GoBack" localSheetId="9">'таблица 6'!#REF!</definedName>
    <definedName name="_GoBack" localSheetId="10">'таблица 7'!#REF!</definedName>
    <definedName name="Z_9BE6FAE6_952C_4A92_9977_3FF8E09A8CA1_.wvu.Cols" localSheetId="0" hidden="1">'табл.1,1'!$F:$G</definedName>
    <definedName name="Z_9BE6FAE6_952C_4A92_9977_3FF8E09A8CA1_.wvu.Cols" localSheetId="1" hidden="1">'табл.1.2'!$O:$P</definedName>
    <definedName name="Z_9BE6FAE6_952C_4A92_9977_3FF8E09A8CA1_.wvu.Cols" localSheetId="2" hidden="1">'табл.1.3'!$R:$S</definedName>
    <definedName name="Z_9BE6FAE6_952C_4A92_9977_3FF8E09A8CA1_.wvu.Cols" localSheetId="3" hidden="1">'табл.1.4'!$R:$S</definedName>
    <definedName name="Z_9BE6FAE6_952C_4A92_9977_3FF8E09A8CA1_.wvu.Cols" localSheetId="4" hidden="1">'таблица 2'!$T:$U</definedName>
    <definedName name="Z_9BE6FAE6_952C_4A92_9977_3FF8E09A8CA1_.wvu.Cols" localSheetId="5" hidden="1">'таблица 3.1'!$A:$A</definedName>
    <definedName name="Z_9BE6FAE6_952C_4A92_9977_3FF8E09A8CA1_.wvu.Cols" localSheetId="6" hidden="1">'таблица 3.2'!$A:$A</definedName>
    <definedName name="Z_9BE6FAE6_952C_4A92_9977_3FF8E09A8CA1_.wvu.Cols" localSheetId="7" hidden="1">'таблица 4'!$A:$A</definedName>
  </definedNames>
  <calcPr calcId="181029"/>
  <customWorkbookViews>
    <customWorkbookView name="Пользователь - Личное представление" guid="{9BE6FAE6-952C-4A92-9977-3FF8E09A8CA1}" mergeInterval="0" personalView="1" xWindow="2194" yWindow="2216" windowWidth="1362" windowHeight="742" tabRatio="575" activeSheetId="1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0" l="1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D10" i="7"/>
  <c r="E10" i="7"/>
  <c r="M32" i="6"/>
  <c r="L32" i="6"/>
  <c r="K32" i="6"/>
  <c r="J32" i="6"/>
  <c r="I32" i="6"/>
  <c r="H32" i="6"/>
  <c r="G32" i="6"/>
  <c r="F32" i="6"/>
  <c r="E32" i="6"/>
  <c r="D32" i="6"/>
  <c r="Q10" i="6" l="1"/>
  <c r="P10" i="6"/>
  <c r="Q15" i="6"/>
  <c r="P15" i="6"/>
  <c r="M11" i="3" l="1"/>
  <c r="L8" i="3"/>
  <c r="H22" i="2"/>
  <c r="K22" i="2" s="1"/>
  <c r="S24" i="10" l="1"/>
  <c r="S21" i="10"/>
  <c r="S20" i="10"/>
  <c r="S19" i="10"/>
  <c r="S18" i="10"/>
  <c r="S17" i="10"/>
  <c r="S57" i="9"/>
  <c r="R57" i="9"/>
  <c r="S56" i="9"/>
  <c r="R56" i="9"/>
  <c r="S55" i="9"/>
  <c r="R55" i="9"/>
  <c r="S54" i="9"/>
  <c r="R54" i="9"/>
  <c r="S53" i="9"/>
  <c r="R53" i="9"/>
  <c r="S52" i="9"/>
  <c r="R52" i="9"/>
  <c r="S51" i="9"/>
  <c r="R51" i="9"/>
  <c r="S50" i="9"/>
  <c r="R50" i="9"/>
  <c r="S49" i="9"/>
  <c r="R49" i="9"/>
  <c r="S48" i="9"/>
  <c r="R48" i="9"/>
  <c r="S47" i="9"/>
  <c r="R47" i="9"/>
  <c r="S46" i="9"/>
  <c r="R46" i="9"/>
  <c r="J8" i="7"/>
  <c r="P12" i="6"/>
  <c r="Q11" i="6"/>
  <c r="F8" i="3"/>
  <c r="R33" i="5"/>
  <c r="J29" i="8"/>
  <c r="G11" i="3"/>
  <c r="J44" i="8"/>
  <c r="J43" i="8"/>
  <c r="J42" i="8"/>
  <c r="J41" i="8"/>
  <c r="J40" i="8"/>
  <c r="S14" i="10" l="1"/>
  <c r="R14" i="10"/>
  <c r="S13" i="10"/>
  <c r="R13" i="10"/>
  <c r="S12" i="10"/>
  <c r="R12" i="10"/>
  <c r="S11" i="10"/>
  <c r="R11" i="10"/>
  <c r="S35" i="9"/>
  <c r="R35" i="9"/>
  <c r="J50" i="8"/>
  <c r="J35" i="8"/>
  <c r="J34" i="8"/>
  <c r="J33" i="8"/>
  <c r="J31" i="8"/>
  <c r="J27" i="8"/>
  <c r="J12" i="8"/>
  <c r="I53" i="8"/>
  <c r="J7" i="8"/>
  <c r="J6" i="8"/>
  <c r="J5" i="8"/>
  <c r="K53" i="8"/>
  <c r="H53" i="8"/>
  <c r="G53" i="8"/>
  <c r="F53" i="8"/>
  <c r="E53" i="8"/>
  <c r="J48" i="8"/>
  <c r="J38" i="8"/>
  <c r="J37" i="8"/>
  <c r="J10" i="8"/>
  <c r="Q6" i="6"/>
  <c r="R29" i="5"/>
  <c r="F9" i="3"/>
  <c r="J53" i="8" l="1"/>
  <c r="S16" i="10"/>
  <c r="S27" i="10" s="1"/>
  <c r="S64" i="9"/>
  <c r="R64" i="9"/>
  <c r="S58" i="9"/>
  <c r="R58" i="9"/>
  <c r="J7" i="7"/>
  <c r="H20" i="2"/>
  <c r="K20" i="2" s="1"/>
  <c r="R32" i="9" l="1"/>
  <c r="R25" i="5"/>
  <c r="K5" i="5"/>
  <c r="M5" i="5"/>
  <c r="Q7" i="6" l="1"/>
  <c r="Q32" i="6" s="1"/>
  <c r="P7" i="6"/>
  <c r="P32" i="6" s="1"/>
  <c r="H10" i="7"/>
  <c r="G10" i="7"/>
  <c r="F10" i="7"/>
  <c r="J6" i="7"/>
  <c r="I5" i="5" l="1"/>
  <c r="H5" i="5"/>
  <c r="C35" i="10"/>
  <c r="B35" i="10"/>
  <c r="R7" i="10"/>
  <c r="R6" i="10"/>
  <c r="R27" i="10" s="1"/>
  <c r="C79" i="9"/>
  <c r="B79" i="9"/>
  <c r="R12" i="9"/>
  <c r="R65" i="9" s="1"/>
  <c r="S12" i="9"/>
  <c r="S65" i="9" s="1"/>
  <c r="R31" i="9"/>
  <c r="S4" i="9"/>
  <c r="R4" i="9"/>
  <c r="I14" i="2"/>
  <c r="I10" i="7"/>
  <c r="C30" i="2"/>
  <c r="D30" i="2"/>
  <c r="E30" i="2"/>
  <c r="F30" i="2"/>
  <c r="G30" i="2"/>
  <c r="J30" i="2"/>
  <c r="B30" i="2"/>
  <c r="C24" i="2"/>
  <c r="D24" i="2"/>
  <c r="E24" i="2"/>
  <c r="F24" i="2"/>
  <c r="G24" i="2"/>
  <c r="I24" i="2"/>
  <c r="J24" i="2"/>
  <c r="B24" i="2"/>
  <c r="C14" i="2"/>
  <c r="D14" i="2"/>
  <c r="E14" i="2"/>
  <c r="F14" i="2"/>
  <c r="F25" i="2" s="1"/>
  <c r="G14" i="2"/>
  <c r="J14" i="2"/>
  <c r="B14" i="2"/>
  <c r="B25" i="2" s="1"/>
  <c r="H13" i="2"/>
  <c r="K13" i="2" s="1"/>
  <c r="J9" i="7"/>
  <c r="J10" i="7" s="1"/>
  <c r="C12" i="4"/>
  <c r="D12" i="4"/>
  <c r="E12" i="4"/>
  <c r="F12" i="4"/>
  <c r="G12" i="4"/>
  <c r="H12" i="4"/>
  <c r="I12" i="4"/>
  <c r="J12" i="4"/>
  <c r="K12" i="4"/>
  <c r="L12" i="4"/>
  <c r="M12" i="4"/>
  <c r="B12" i="4"/>
  <c r="N9" i="4"/>
  <c r="N10" i="4"/>
  <c r="N11" i="4"/>
  <c r="N8" i="4"/>
  <c r="C11" i="3"/>
  <c r="D11" i="3"/>
  <c r="E11" i="3"/>
  <c r="H11" i="3"/>
  <c r="K11" i="3"/>
  <c r="B11" i="3"/>
  <c r="L9" i="3"/>
  <c r="L10" i="3"/>
  <c r="F10" i="3"/>
  <c r="N10" i="3" s="1"/>
  <c r="H28" i="2"/>
  <c r="K28" i="2" s="1"/>
  <c r="H27" i="2"/>
  <c r="K27" i="2" s="1"/>
  <c r="H17" i="2"/>
  <c r="K17" i="2" s="1"/>
  <c r="H18" i="2"/>
  <c r="K18" i="2" s="1"/>
  <c r="H19" i="2"/>
  <c r="K19" i="2" s="1"/>
  <c r="H21" i="2"/>
  <c r="K21" i="2" s="1"/>
  <c r="H23" i="2"/>
  <c r="K23" i="2" s="1"/>
  <c r="H16" i="2"/>
  <c r="K16" i="2" s="1"/>
  <c r="H10" i="2"/>
  <c r="K10" i="2" s="1"/>
  <c r="H11" i="2"/>
  <c r="K11" i="2" s="1"/>
  <c r="H12" i="2"/>
  <c r="K12" i="2" s="1"/>
  <c r="H9" i="2"/>
  <c r="K9" i="2" s="1"/>
  <c r="O5" i="5"/>
  <c r="N5" i="5"/>
  <c r="P5" i="5"/>
  <c r="D5" i="5"/>
  <c r="E5" i="5"/>
  <c r="F5" i="5"/>
  <c r="G5" i="5"/>
  <c r="J5" i="5"/>
  <c r="L5" i="5"/>
  <c r="B5" i="5"/>
  <c r="C5" i="5"/>
  <c r="G25" i="2" l="1"/>
  <c r="H30" i="2"/>
  <c r="K30" i="2" s="1"/>
  <c r="L11" i="3"/>
  <c r="J25" i="2"/>
  <c r="I25" i="2"/>
  <c r="R5" i="5"/>
  <c r="H24" i="2"/>
  <c r="E25" i="2"/>
  <c r="C25" i="2"/>
  <c r="N12" i="4"/>
  <c r="D25" i="2"/>
  <c r="K24" i="2"/>
  <c r="K14" i="2"/>
  <c r="H14" i="2"/>
  <c r="H25" i="2" l="1"/>
  <c r="K25" i="2"/>
  <c r="N9" i="3"/>
  <c r="F11" i="3"/>
  <c r="N11" i="3" s="1"/>
  <c r="N8" i="3"/>
</calcChain>
</file>

<file path=xl/sharedStrings.xml><?xml version="1.0" encoding="utf-8"?>
<sst xmlns="http://schemas.openxmlformats.org/spreadsheetml/2006/main" count="449" uniqueCount="297">
  <si>
    <t>Район</t>
  </si>
  <si>
    <t>ДОУ</t>
  </si>
  <si>
    <t>итого:</t>
  </si>
  <si>
    <t>кол-во встреч</t>
  </si>
  <si>
    <t>кол-во участников</t>
  </si>
  <si>
    <t>Табл.3.1        Охват детей коррекционными программами (только по учебным программам с итоговой или промежуточной аттестацией ребенка)</t>
  </si>
  <si>
    <t>Всего:</t>
  </si>
  <si>
    <t>Начал. шк.</t>
  </si>
  <si>
    <t>Основ. шк.</t>
  </si>
  <si>
    <t>групп</t>
  </si>
  <si>
    <t>Нач. шк.</t>
  </si>
  <si>
    <t>ОУ</t>
  </si>
  <si>
    <t>Причины обращений</t>
  </si>
  <si>
    <t>ИТОГО</t>
  </si>
  <si>
    <t>чел.</t>
  </si>
  <si>
    <t>Всего мероприятий</t>
  </si>
  <si>
    <t>Табл. 5   Работа с педагогами</t>
  </si>
  <si>
    <t>Родители</t>
  </si>
  <si>
    <t>Педагоги</t>
  </si>
  <si>
    <t xml:space="preserve"> 1. Семейные проблемы</t>
  </si>
  <si>
    <t>Табл. 2.1   Количество обращений  детей в ППМСЦ по причинам:</t>
  </si>
  <si>
    <t>Табл. 2.2   Количество обращений  родителей  в ППМСЦ по причинам:</t>
  </si>
  <si>
    <t>Табл. 2.3   Количество обращений  педагогов  в ППМСЦ по причинам:</t>
  </si>
  <si>
    <t>ИТОГО:</t>
  </si>
  <si>
    <t>Приложение к аналитическому отчету № 2</t>
  </si>
  <si>
    <t>3. Формы зависимого поведения, не связанные с ПАВ</t>
  </si>
  <si>
    <t xml:space="preserve">4. Социальная дезадаптация </t>
  </si>
  <si>
    <t>5. Межличностные проблемы</t>
  </si>
  <si>
    <t>6. Личностные проблемы</t>
  </si>
  <si>
    <t>ТПМПК</t>
  </si>
  <si>
    <t>0-3 лет</t>
  </si>
  <si>
    <t>Нач.шк (1-4 кл.)</t>
  </si>
  <si>
    <t>Осн.шк (5-9 кл.)</t>
  </si>
  <si>
    <t>Ст.шк. (10-11 кл.)</t>
  </si>
  <si>
    <t>Табл.1.1            Общее количество обращений  к специалистам ТПМПК ППМСЦ в учебном году, чел. (в соответствии отчетными документами в КО, кол-во по протоколам)</t>
  </si>
  <si>
    <t>Табл.1.2            Общее количество обращений  к специалистам ППМСЦ в учебном году, чел. (учитывается в чел.)</t>
  </si>
  <si>
    <t>Итого:</t>
  </si>
  <si>
    <t>студенты (до 18 лет)</t>
  </si>
  <si>
    <t>постановления КДН</t>
  </si>
  <si>
    <t>индивидуальное</t>
  </si>
  <si>
    <t>групповое</t>
  </si>
  <si>
    <t>подготовка к школе</t>
  </si>
  <si>
    <t>1-е классы</t>
  </si>
  <si>
    <t>5-е классы</t>
  </si>
  <si>
    <t>профориентация</t>
  </si>
  <si>
    <t>логопедическая</t>
  </si>
  <si>
    <t>2. Проблемы, связанные с употреблением ПАВ</t>
  </si>
  <si>
    <t>7. Проблемы обучения, в том числе логопедические</t>
  </si>
  <si>
    <t>8. Профориентация</t>
  </si>
  <si>
    <t xml:space="preserve">9. Кризисные ситуации, в т.ч. </t>
  </si>
  <si>
    <t>9.1. Суицид</t>
  </si>
  <si>
    <t>9.2. Жестокое обращение с детьми</t>
  </si>
  <si>
    <t xml:space="preserve">9.3.  Насилие </t>
  </si>
  <si>
    <t>10. Информационно-справочные</t>
  </si>
  <si>
    <t xml:space="preserve"> 9.1</t>
  </si>
  <si>
    <t xml:space="preserve"> 9.2</t>
  </si>
  <si>
    <t xml:space="preserve"> 9.3</t>
  </si>
  <si>
    <t>участие в судах</t>
  </si>
  <si>
    <t>Совместная работа с ОМВД, разбор жалоб ( в отношении кого)</t>
  </si>
  <si>
    <t>Наименование программ</t>
  </si>
  <si>
    <t>Основ. шк. (5-9 кл.)</t>
  </si>
  <si>
    <t>Стар. шк. (10-11 кл.)</t>
  </si>
  <si>
    <t>Студенты до 18 лет</t>
  </si>
  <si>
    <t>студенты до 18 -лет</t>
  </si>
  <si>
    <t>Осн. шк. (5-9 кл.)</t>
  </si>
  <si>
    <t xml:space="preserve"> Диагностика (подготовлены отчеты или дано заключение. Не считать, если в рамках образовательной программы. Без ТПМПК)</t>
  </si>
  <si>
    <t>соц.педагогическая</t>
  </si>
  <si>
    <t>Табл.2.   Причины консультаций в ППМСЦ (количество консультаций - должно совпадать с табл.1.3.)</t>
  </si>
  <si>
    <t>Старшая шк.</t>
  </si>
  <si>
    <t>другое</t>
  </si>
  <si>
    <t>анкетирование "Безопасно ли в школе" и т.д.</t>
  </si>
  <si>
    <t>Мониторинги (Раздел)</t>
  </si>
  <si>
    <t>групповая: (Раздел )</t>
  </si>
  <si>
    <t>дефектологическая</t>
  </si>
  <si>
    <t>социально-педагогическая</t>
  </si>
  <si>
    <t>психологическая</t>
  </si>
  <si>
    <t>Индивидуальная (Раздел)</t>
  </si>
  <si>
    <t>0-3 лет (ранний возраст)</t>
  </si>
  <si>
    <t>3-7 лет (дошкольный возраст)</t>
  </si>
  <si>
    <t>социально-психологическое тестирование</t>
  </si>
  <si>
    <t>7.1. из них логопедические</t>
  </si>
  <si>
    <t>7.1.</t>
  </si>
  <si>
    <t>Раздел: мероприятия, направленные на профориентационную работу</t>
  </si>
  <si>
    <t>Раздел: мероприятия, направленные на профилактику суицида</t>
  </si>
  <si>
    <t>Итого</t>
  </si>
  <si>
    <t>учителей-дефектологов</t>
  </si>
  <si>
    <t>учителей-логопедов</t>
  </si>
  <si>
    <t>социальных педагогов</t>
  </si>
  <si>
    <t>Итого по детям</t>
  </si>
  <si>
    <t>Итого по родителям</t>
  </si>
  <si>
    <t>Табл.1.3            Общее количество обращений  к специалистам ППМСЦ в учебном году (учитывается обращ.)</t>
  </si>
  <si>
    <t>участие в допросе/ следственных действиях</t>
  </si>
  <si>
    <t>независимая медико-психологическая экспертиза</t>
  </si>
  <si>
    <t>жалобы/конфликтные комиссии</t>
  </si>
  <si>
    <t xml:space="preserve">Табл. 3.1 Охват детей дополнительными общеобразовательными общеразвивающими программами (в соответствии с приказами на зачисление) </t>
  </si>
  <si>
    <t>Охват детей                Групповая работа</t>
  </si>
  <si>
    <t>Табл. 3.2. Охват детей индивидуальной работой</t>
  </si>
  <si>
    <t xml:space="preserve">Охват детей                    Индивидуальная работа </t>
  </si>
  <si>
    <t>Табл. 4 Охват детей другими видами деятельности, не входящими в таблицу 3, в том числе массовыми мероприятиями</t>
  </si>
  <si>
    <t>Всего по диагностике:</t>
  </si>
  <si>
    <t>Итого мониторинги:</t>
  </si>
  <si>
    <t>Табл.1.4            Общее количество обращений  к специалистам ППМСЦ в учебном году (обращения)</t>
  </si>
  <si>
    <t>11. Другое (указать причину)</t>
  </si>
  <si>
    <t>Рабочие программы</t>
  </si>
  <si>
    <t xml:space="preserve">Индивидуальная программа сопровождения (если 1 ребенка ведут 2 специалиста, то засчитывется за 1 ребенка) </t>
  </si>
  <si>
    <t>(указать виды деятельности, в том числе районные, межшкольные, школьные, дошкольные массовые мероприятия (по направлениям):</t>
  </si>
  <si>
    <t>Раздел: мероприятия, направленные на формирование ЗОЖ и профилактику потребления ПАВ</t>
  </si>
  <si>
    <t xml:space="preserve">Раздел: мероприятия по развитию служб медиации </t>
  </si>
  <si>
    <t>Раздел: мероприятия, направленные на антитеррористическое просвещение несовершеннолетних (межэтнических и межкультурных конфликтов, искоренение проявлений ксенофобии, мигрантофобии, расизма)</t>
  </si>
  <si>
    <t>Раздел: мероприятия, направленные на формирование законопослушного поведения и профилактику правонарушений и преступлений</t>
  </si>
  <si>
    <t>Раздел: мероприятия, направленные на профилактику жестокого обращения, соблюдение прав ребенка, предупреждения латентной преступности среди несовершеннолетних</t>
  </si>
  <si>
    <t xml:space="preserve"> мероприятия, направленные на формирование законопослушного поведения и профилактику правонарушений и преступлений</t>
  </si>
  <si>
    <t>мероприятия, направленные на антитеррористическое просвещение несовершеннолетних (межэтнических и межкультурных конфликтов, искоренение проявлений ксенофобии, мигрантофобии, расизма)</t>
  </si>
  <si>
    <t>мероприятия, направленные на формирование ЗОЖ и профилактику потребления ПАВ</t>
  </si>
  <si>
    <t>мероприятия, направленные на профилактику жестокого обращения, соблюдение прав ребенка, предупреждения латентной преступности среди несовершеннолетних</t>
  </si>
  <si>
    <t>мероприятия, направленные на профилактику суицида</t>
  </si>
  <si>
    <t>мероприятия, направленные на профориентационную работу</t>
  </si>
  <si>
    <t xml:space="preserve">мероприятия по развитию служб медиации </t>
  </si>
  <si>
    <t>Раздел: мероприятия другие (указать)</t>
  </si>
  <si>
    <t xml:space="preserve"> мероприятия другие (указать)</t>
  </si>
  <si>
    <t>Формы работы: педсоветы, круглые столы и другие</t>
  </si>
  <si>
    <t>Табл. 5.1   Работа с педагогами - РМО</t>
  </si>
  <si>
    <t>РМО</t>
  </si>
  <si>
    <t>кол-во РМО</t>
  </si>
  <si>
    <t>Табл. 6   Работа с родитеями</t>
  </si>
  <si>
    <t>Формы работы: родсобр, круглые столы и другие</t>
  </si>
  <si>
    <t>Табл. 6.1   Работа с родителями - клубы</t>
  </si>
  <si>
    <t>Клубы</t>
  </si>
  <si>
    <t>кол-во клубов</t>
  </si>
  <si>
    <t>Табл. 7   Работа в условиях дистанционного режима</t>
  </si>
  <si>
    <t>дети</t>
  </si>
  <si>
    <t>родители</t>
  </si>
  <si>
    <t>педагоги</t>
  </si>
  <si>
    <t>Кол-во дистанционных консультаций (кол-во обращений/чел.)</t>
  </si>
  <si>
    <t>Он-лайн занятия (кол-во занятий/чел.)</t>
  </si>
  <si>
    <t>Кол-во организованных удаленных занятий (кол-во занятий/чел.)</t>
  </si>
  <si>
    <t>Внимание: занятия считаются в колчиестве проведенных, а люди считаются за 1 раз. То есть, если человек 5 раз обратился за консультацией- то это 5 консультаций и 1 человек. То же относится к занятиям.</t>
  </si>
  <si>
    <t>Профориентационная групповая диагностика и консультирование учащихся 9-х классов</t>
  </si>
  <si>
    <t>Профориентационная интерактивная игра по станциям «Лабиринт профессий»</t>
  </si>
  <si>
    <t>Интерактивный профориентационный проект «Рынок труда» для учащихся 10 классов</t>
  </si>
  <si>
    <t>Районный конкурс компьютерных презентаций профориентационной направленности «Моя будущая профессия»</t>
  </si>
  <si>
    <t>Районный конкурс рисунков и фотографий «Профессии моей семьи» для учащихся 5-11-х классов</t>
  </si>
  <si>
    <t>Встреча учащихся с представителями колледжей  и ВУЗов Санкт-Петербурга</t>
  </si>
  <si>
    <t>Участие учащихся школ района в Днях открытых дверей в колледжах Санкт-Петербурга</t>
  </si>
  <si>
    <t>Экскурсии для учащихся школ района на предприятия Санкт-Петербурга</t>
  </si>
  <si>
    <t xml:space="preserve">Посещение V открытого регионального чемпионата «Молодые профессионалы (WorldSkills Russia) и Городского конкурса профессионального мастерства «Шаг в профессию -2019» в рамках профориентационной работы с учащимися
</t>
  </si>
  <si>
    <t xml:space="preserve">Районная олимпиада по профориентации «Мы выбираем путь» для учащихся 8-9 классов </t>
  </si>
  <si>
    <t>организаторов профориентационной работы в ОУ</t>
  </si>
  <si>
    <t>Межрегиональная конференция «Учитель здоровья: современный взгляд на культуру здоровья в системе образования»</t>
  </si>
  <si>
    <t>Городской вебинар в АППО по социальному  Марафону  «Школа – территория ЗОЖ»</t>
  </si>
  <si>
    <t>Межрайонный семинар для социальных пеадагогов ОУ и организаторов профориентационной работы в ОУ Калининского и Выборгского районов «Межведомственное взаимодействие и социальное партнерство с учреждениями СПО в профориентационной работе»</t>
  </si>
  <si>
    <t>Семинар «Коррекция письменных нарушений в условиях цифрового образования»</t>
  </si>
  <si>
    <t>Школы молодого логопеда</t>
  </si>
  <si>
    <t>Семинар «Взаимодействие учителя-логопеда и педагога –психолога при организации коррекционно- развивающей помощи»</t>
  </si>
  <si>
    <t xml:space="preserve">Семинары для классных руководителей ОУ «Работа классного руководителя по выявлению детей группы риска» (По  муниципальным округам) </t>
  </si>
  <si>
    <t>Секция на семинаре для административных команд «Цифровая образовательная среда. Возможности и риски»</t>
  </si>
  <si>
    <t>Семинар для классных руководителей ОУ МО «Северный», тема: «Создание безопасного цифрового пространства классного коллектива в социальной сети» (по муниципальным округам)</t>
  </si>
  <si>
    <t>Вебинар для классных руководителей "Подросток в Интренет среде"</t>
  </si>
  <si>
    <t>Семинар «Повышение коммуникативной компетентности педагогов ГБДОУ, как условие реализации ФГОС ДО»</t>
  </si>
  <si>
    <t>Круглый стол «Основные направления деятельности ТПМПК. Разработка индивидуального маршрута для детей с девиантным и делинквентным поведением»</t>
  </si>
  <si>
    <t>Методический семинар для РМО педагогов-психологов ОУ «Регулирование поведения воспитанников и учащихся начальной школы для обеспечения безопасности образовательной среды в ДОУ и ОУ»</t>
  </si>
  <si>
    <t xml:space="preserve">Научно-практический районный семинар для административных команд ОУ «Социализация в цифровую эпоху: 
проблемы и возможности»
</t>
  </si>
  <si>
    <t>Семинар в рамках совместного методического объединения педагогов-психологов и социальных педагогов ОУ «Организация досуга несовершеннолетних, состоящих на различного вида учетах». Выездное РМО в Тайм-клубе.</t>
  </si>
  <si>
    <t xml:space="preserve">«Развитие лексико-грамматического строя речи у детей старшего дошкольного возраста» </t>
  </si>
  <si>
    <t>Семинар для классных руководителей «Психолого-педагогическое сопровождение детей с ОВЗ»</t>
  </si>
  <si>
    <t xml:space="preserve">Семинар для руководителей служб сопровождения, педагогов-психологов, социальных педагогов ОУ Калининского района «Роль службы сопровождения ОУ в профилактики социального неблагополучия» (на базе ГБОУ СОШ №72) </t>
  </si>
  <si>
    <t>Семинар для классных руководителей ГБОУ ЦО №633 "Особенности взаимодействия с детьми группы риска"</t>
  </si>
  <si>
    <t>Заседание Координационного совета по вопросам воспитания 
Калининского района Санкт-Петербурга «Роль психолого-педагогического сопровождения в воспитательной работе по профилактике высокого риска употребления обучающимися наркотических средств и психотропных веществ»</t>
  </si>
  <si>
    <t>Родительские собрания "Адаптация учащихся 1-х классов в обучению в школе)</t>
  </si>
  <si>
    <t>Малый педсовет "Адаптация учащихся 1-х классов к обучению в школе"</t>
  </si>
  <si>
    <t>Мониторинг деятельности школьной службы медиации</t>
  </si>
  <si>
    <t>Вепбинар "Психолого-педагогическое сопровождение обучающихся в условиях дистанционного обучения и удаленной работы"</t>
  </si>
  <si>
    <t>Калининский Район</t>
  </si>
  <si>
    <t>Калининский район</t>
  </si>
  <si>
    <t xml:space="preserve">Калининский район                   </t>
  </si>
  <si>
    <t>Семинар для директоров ОУ «Технологии разрешения конфликтов в образовательной организации»</t>
  </si>
  <si>
    <t>Семинар «Комплексные меры по противодействию табакокурения, употребления алкоголя и пропаганде здорового образ жизни»</t>
  </si>
  <si>
    <t>Круглый стол в социальном приюте «Транзит» «Правовые вопросы выявления фактов семейно-бытового насилия в отношении несовершеннолетних». Доклад Социально-психологические аспекты работы с детьми при выявлении фактов семейно-бытового насилия»</t>
  </si>
  <si>
    <t>Круглый стол ддля родителей учащихся ГБОУ школ №9 (Особенности взаимодействия с детьми с ОВЗ</t>
  </si>
  <si>
    <t>Родительские собрания "Адаптация учащихся 5-х классов к обучению в основной школе"</t>
  </si>
  <si>
    <t>Лекция по профилактике школьной дезадаптации первоклассников</t>
  </si>
  <si>
    <t>Семинар для педагогов ГБОУ СОШ №473 "Профилактика синдром эмоционального выгорания</t>
  </si>
  <si>
    <t>Педконсилиумы по адаптации учащихся 1-х, 5-х классов</t>
  </si>
  <si>
    <t>Малый педсовет по решению кризисной ситуации, психолого-педагогическому сопровождению семьи по заявке администрации ОУ № 144</t>
  </si>
  <si>
    <t>Малый педсовет по решению кризисной ситуации, психолого-педагогическому сопровождению семьи по заявке администрации ОУ № 184</t>
  </si>
  <si>
    <t>Консультации родителей детей группы риска</t>
  </si>
  <si>
    <t xml:space="preserve">Выступление на родительском собрании по проблемам взаимоотношений между детьми, решению межличностного конфликта в 5 «Б» классе по заявке администрации ОУ № 111  </t>
  </si>
  <si>
    <t>Индивидуальные консультационные логопедические занятия</t>
  </si>
  <si>
    <t>Семинар"Коррекция письменных нарушений в условиях цифрового образования"</t>
  </si>
  <si>
    <t>«Взаимодействие учителя-логопеда и педагога –психолога при организации коррекционно- развивающей помощи»</t>
  </si>
  <si>
    <t xml:space="preserve">« Развитие лексико-грамматического строя речи у детей старшего дошкольного возраста» </t>
  </si>
  <si>
    <t>"ФГОС НОО: организационно-педагогические условия сопровождения образовательного процесса для детей, требующих повышенного педагогического внимания"</t>
  </si>
  <si>
    <t>«Игры и упражнения для развития звуко-буквенного и слогового анализа и синтеза»</t>
  </si>
  <si>
    <t xml:space="preserve">Открытый урок </t>
  </si>
  <si>
    <t>Школа мологдого логопеда</t>
  </si>
  <si>
    <t>"Родительские чтения" «Закрепление правил орфографии»</t>
  </si>
  <si>
    <t>Занятия по программе "Ответственое поведение" в ГБОУ лицее №179</t>
  </si>
  <si>
    <t>Дискуссионный клуб</t>
  </si>
  <si>
    <t>Квест по законности и ответственному поведению "один день"</t>
  </si>
  <si>
    <t>Акция "Активная молодежь"</t>
  </si>
  <si>
    <t>"Приключение спасателей" в расках Акции "День здоровья"</t>
  </si>
  <si>
    <t>Занятие по профилактике употребления ПАВ "Маршрут безопасности"</t>
  </si>
  <si>
    <t>Квест "Ключ к здоровому будущему"</t>
  </si>
  <si>
    <t>Акция "Ясная голова сегодня - успех завтра"</t>
  </si>
  <si>
    <t>Станционная игра "Про здоровый выбор" в рамках акции "День здоровья"</t>
  </si>
  <si>
    <t>Мини-тренинг "Моё здоровье"</t>
  </si>
  <si>
    <t>Дискуссия "Современные представления о ЗОЖ"</t>
  </si>
  <si>
    <t>Занятие по профилактике парения  "Вэйп"</t>
  </si>
  <si>
    <t>Занятие по профилактике курения "Курение"</t>
  </si>
  <si>
    <t>Занятие по профилактике ВИЧ инфецирования "ВИЧ"</t>
  </si>
  <si>
    <t>Занятие по профилактике употребления никотин-содержащих веществ "СНЮС"</t>
  </si>
  <si>
    <t>Конкурс Фотографий "Я так вижу"</t>
  </si>
  <si>
    <t>Конкурс видеороликов "Социльная реклама"</t>
  </si>
  <si>
    <t>Спартакиада "Дружно, смело, с оптимизмом -за здоровый образ жзни"</t>
  </si>
  <si>
    <t>Занятия "Помощь классу в преодолении буллинга, командообразование" в ГБОУ СОШ №119</t>
  </si>
  <si>
    <t>Студенты до 18-и лет</t>
  </si>
  <si>
    <t xml:space="preserve">Всего           детей </t>
  </si>
  <si>
    <t>Мероприятие по профилактике безопасного использования сети Интернет "Сеть"</t>
  </si>
  <si>
    <t>Городкой проект Социальный марафон"Школа - территория здорового образа жизни"</t>
  </si>
  <si>
    <t>Подготовка к акции, приуроченной к 1 марта "Никогда не сдавайся"</t>
  </si>
  <si>
    <t xml:space="preserve">Акция "Никогда не сдавайся" </t>
  </si>
  <si>
    <t>Классный час "Телефон доверия"</t>
  </si>
  <si>
    <t>Городской форум учащихся добровольцев, представление опыта работы волонтерских команд программы "Старший младшему"</t>
  </si>
  <si>
    <t>Педсовет по выработке системы противодействия буллингу в ГБОУ СОШ № 119</t>
  </si>
  <si>
    <t>Городской семинар «Комплексные меры по противодействию табакокурения, употребления алкоголя и пропаганде здорового образ жизни»</t>
  </si>
  <si>
    <t>Городской семинар «Комплексные меры по противодействию табакокурения, употребления алкоголя и пропаганде здорового образ жизни» «Профилактика употребления табачных изделий и электронных сигарет»</t>
  </si>
  <si>
    <t>Семинар для классных руководителей ОУ МО «Академическое», тема: «Создание безопасного цифрового пространства классного коллектива в социальной сети"</t>
  </si>
  <si>
    <t>Семинар для классных руководителей ОУ МО «Северный», тема: «Создание безопасного цифрового пространства классного коллектива в социальной сети"</t>
  </si>
  <si>
    <t>Секция на семинаре для административных команд «Цифровая образовательная среда. Возможности и риски</t>
  </si>
  <si>
    <t>Вебинар для классных руководителей "Подросток в Интренет среде" ОУ МО "Прометей", МО "Гражданка".</t>
  </si>
  <si>
    <t>Родительские собрания "Мотивирование на участие детей в социально-психологическом тестировании"</t>
  </si>
  <si>
    <t>Родительское собрание с целью предотвращения буллинга в классе и организации психологической работы</t>
  </si>
  <si>
    <t>Родительское собрание "Как справиться с проблемами подросткового возраста"</t>
  </si>
  <si>
    <t>Родительское собрание "Цели "плохого" поведения детей"</t>
  </si>
  <si>
    <t>Прведение классного часа по теме ЗОЖ</t>
  </si>
  <si>
    <t>Прведение классного часа по формированию жизненных ценностей</t>
  </si>
  <si>
    <t>Районный семинар "Работа классного руководителя с детьми группы риска"</t>
  </si>
  <si>
    <t>Педагогический совет "Адаптация учащихся 5-х классов к обучению в основной школе"</t>
  </si>
  <si>
    <t>Родительское собрание на тему: "Формирование здорового образа жизни"</t>
  </si>
  <si>
    <t>Родительские собрания на разные темы по классам</t>
  </si>
  <si>
    <t>Коррекционно-развивающая программа для детей с ОВЗ в ОУ № 119 и ОУ №159</t>
  </si>
  <si>
    <t>Новогодний праздник с интерактивной программой и кукольным спектаклем «Как найти дорожку» (по мотивам сказки В. Берестова), направленной на профилактику и формирование социально - значимых навыков по отношению к людям, природе</t>
  </si>
  <si>
    <t>Новогодний праздник с интерактивной программой и кукольным спектаклем "Новогоднее космическое путешествие", направленный на формирование нравственных качеств личности,развитие навыков эффективного общения и повышения коммуникативной компетентности.</t>
  </si>
  <si>
    <t>Круглый стол  «Согласование планов совместной работы на 2019 - 20 уч.год» со старими воспитателями ГБДОУ №2,3,88</t>
  </si>
  <si>
    <t>Семинар для педагогов ГБДОУ № 88 «Повышение 
коммуникативной компетенции педагогов ГБДОУ,
 как условие реализации ФГОС ДО. 3-4 часть</t>
  </si>
  <si>
    <t>Семинар для педагогов ГБДОУ № 2 «Повышение 
коммуникативной компетенции педагогов ГБДОУ,
 как условие реализации ФГОС ДО. 3-4 часть</t>
  </si>
  <si>
    <t>Семинар для педагогов ГБДОУ № 3 «Повышение 
коммуникативной компетенции педагогов ГБДОУ,
 как условие реализации ФГОС ДО. 1-2 часть</t>
  </si>
  <si>
    <t>Семинар для педагогов  ГБДОУ № 3  «Конфликты и пути их 
решения»</t>
  </si>
  <si>
    <t>Семинар для педагогов  ГБДОУ № 88  «Конфликты и пути их 
решения»</t>
  </si>
  <si>
    <t>Круглый стол «Система ранней помощи для детей с ОВЗ в ГБУ ДО ЦППМСП Калининского района СПб»</t>
  </si>
  <si>
    <t>Круглый стол для педагогов ГБОУ СО №119 «Организация системы мер по противодействию педагогов буллингу в детских коллективах школы №119»</t>
  </si>
  <si>
    <t>Выход в ДОУ № 35 Наблюдение за поведением ребенка в ДОУ и оказание  консультативной психолого-педагогиеской помощи педагогам и администрации ДОУ</t>
  </si>
  <si>
    <t xml:space="preserve">Выход в ДОУ № 67 Наблюдение за поведением ребенка в ДОУ и оказание психолого-педагогической помощи педагогам и администрации ДОУ </t>
  </si>
  <si>
    <t>Индивидуальные и групповые консультации педагогов ДОУ и ОУ</t>
  </si>
  <si>
    <t>Родительское собрание«Организация и проведение коррекционно-развивающей и социально-значимой работы в дошкольном отделе ЦППМСС Калининского района»</t>
  </si>
  <si>
    <t>Родительское собрание «Конфликты с собственным ребенком и пути их решения »</t>
  </si>
  <si>
    <t>Семинар для родителей 5-8 классов гимназии №159 «Как справиться с подростковым кризисом?»</t>
  </si>
  <si>
    <t>Родительское собрание «Взаимоотноения в классе. Буллинг" ОУ № 119</t>
  </si>
  <si>
    <t>Родительское собрание "Влияние стиля семейного воспитания на развитие ребёнка и его личности" ГБДОУ № 2</t>
  </si>
  <si>
    <t>Родительское собрание «Влияние стиля семейного воспитания на развитие ребёнка и его личности» ГБДОУ № 3</t>
  </si>
  <si>
    <t>10-е классы</t>
  </si>
  <si>
    <t>Я - успешен!</t>
  </si>
  <si>
    <t>Педагогический совет по формированию законопослушного поведения и профилактику правонарушений и преступлений</t>
  </si>
  <si>
    <t>Педагогический совет по  профилактике жестокого обращения с несовершеннолетними</t>
  </si>
  <si>
    <t>Педагогический совет по профилактике суицида</t>
  </si>
  <si>
    <t>Родительские собрания по формированию законопослушного поведения и профилактику правонарушений и преступлений</t>
  </si>
  <si>
    <t>Родительские собрания по профилактике жестокого обращения с несовершеннолетними</t>
  </si>
  <si>
    <t>Родительские собрания для будущих первоклассников</t>
  </si>
  <si>
    <t>Программа "Коррекционно-развивающие занятия для детей 3-4  лет с задержкой психического развития"</t>
  </si>
  <si>
    <t>Программа "Коррекция и развитие познавательной деятельности детей старшего дошкольного возраста с ЗПР"</t>
  </si>
  <si>
    <t>Программа "Мастерская коррекции и развития"</t>
  </si>
  <si>
    <t>Программа "Коррекция эмоциональной сферы у детей 5-7 лет"</t>
  </si>
  <si>
    <t>Программа "Я успешен!"</t>
  </si>
  <si>
    <t>Программа "Учимся быть успешными"</t>
  </si>
  <si>
    <t>Программа "Трудности взросления"</t>
  </si>
  <si>
    <t>Программа "Я и Мир вокруг меня"</t>
  </si>
  <si>
    <t xml:space="preserve"> Программ"Социальное, эмоциональное и творческое развитие детей среднего дошкольного возраста"</t>
  </si>
  <si>
    <t>Игротренинг "Путешествуем вместе"</t>
  </si>
  <si>
    <t>Программа "Растем и играем вместе"</t>
  </si>
  <si>
    <t>Программа "Я и Ты"</t>
  </si>
  <si>
    <t>Программа"Светофор"</t>
  </si>
  <si>
    <t>Программа «Коррекция фонетико-фонематических нарушений у детей  старшего дошкольного возраста 6-7 лет»</t>
  </si>
  <si>
    <t xml:space="preserve"> Программа «Профилактика дисграфии у учащихся 1 классов»        </t>
  </si>
  <si>
    <t>Программа «Коррекция дисграфии у учащихся  2 классов»</t>
  </si>
  <si>
    <t xml:space="preserve">Программа "Коррекция дисграфии у учащихся 3 классов"                                          </t>
  </si>
  <si>
    <t>Программа "Коррекция дисграфии у учащихся 4 классов"</t>
  </si>
  <si>
    <t>Программа "Ступеньки\лесенка речевого развития для детей 3-4 лет"</t>
  </si>
  <si>
    <t>Программа "Коррекция дизорфографии у учащихся 5 классов"</t>
  </si>
  <si>
    <t>Программа "Старший млпдшему"</t>
  </si>
  <si>
    <t>Программа "Здоровая молодежь"</t>
  </si>
  <si>
    <t>Программа "Твои права и обязанности"</t>
  </si>
  <si>
    <t>Программа "Я и мой внутренний мир"</t>
  </si>
  <si>
    <t>Программа "Сопротивление насилию"</t>
  </si>
  <si>
    <t>Программа "Ответственное поведение"</t>
  </si>
  <si>
    <t>педагогов-психологов ОУ и ДОУ</t>
  </si>
  <si>
    <t>старших учителей логопедов ДОУ</t>
  </si>
  <si>
    <t>Клуб "ГРОТ" (клуб грамотных и ответственных родителей)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</si>
</sst>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 Cyr"/>
      <family val="2"/>
      <charset val="204"/>
    </font>
    <font>
      <b/>
      <sz val="8"/>
      <name val="Arial"/>
      <family val="2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u/>
      <sz val="10"/>
      <color theme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mo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/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10" fillId="0" borderId="24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/>
    <xf numFmtId="2" fontId="10" fillId="0" borderId="4" xfId="0" applyNumberFormat="1" applyFont="1" applyBorder="1" applyAlignment="1">
      <alignment horizontal="center"/>
    </xf>
    <xf numFmtId="0" fontId="6" fillId="0" borderId="31" xfId="0" applyFont="1" applyBorder="1" applyAlignment="1">
      <alignment vertical="top" wrapText="1"/>
    </xf>
    <xf numFmtId="0" fontId="6" fillId="0" borderId="13" xfId="0" applyFont="1" applyBorder="1"/>
    <xf numFmtId="0" fontId="6" fillId="0" borderId="14" xfId="0" applyFont="1" applyBorder="1" applyAlignment="1">
      <alignment wrapText="1"/>
    </xf>
    <xf numFmtId="0" fontId="6" fillId="0" borderId="27" xfId="0" applyFont="1" applyBorder="1"/>
    <xf numFmtId="0" fontId="6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4" xfId="0" applyFont="1" applyFill="1" applyBorder="1" applyAlignment="1">
      <alignment wrapText="1"/>
    </xf>
    <xf numFmtId="0" fontId="0" fillId="0" borderId="30" xfId="0" applyBorder="1" applyAlignment="1">
      <alignment horizontal="center"/>
    </xf>
    <xf numFmtId="0" fontId="6" fillId="0" borderId="17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37" xfId="0" applyFont="1" applyBorder="1" applyAlignment="1">
      <alignment vertical="center" wrapText="1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0" fillId="0" borderId="21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3" fillId="0" borderId="5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10" fillId="0" borderId="35" xfId="0" applyFont="1" applyBorder="1"/>
    <xf numFmtId="0" fontId="23" fillId="0" borderId="30" xfId="0" applyFont="1" applyBorder="1" applyAlignment="1">
      <alignment horizontal="center"/>
    </xf>
    <xf numFmtId="0" fontId="23" fillId="0" borderId="17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1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/>
    <xf numFmtId="0" fontId="2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/>
    <xf numFmtId="0" fontId="0" fillId="0" borderId="1" xfId="0" applyBorder="1" applyAlignment="1"/>
    <xf numFmtId="0" fontId="1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" fillId="0" borderId="30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5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57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23" fillId="0" borderId="59" xfId="0" applyFont="1" applyBorder="1" applyAlignment="1">
      <alignment horizontal="center" vertical="center" wrapText="1"/>
    </xf>
    <xf numFmtId="0" fontId="14" fillId="0" borderId="7" xfId="0" applyFont="1" applyBorder="1" applyAlignment="1"/>
    <xf numFmtId="0" fontId="2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23" fillId="0" borderId="17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0" fontId="23" fillId="0" borderId="6" xfId="0" applyFont="1" applyBorder="1" applyAlignment="1">
      <alignment horizontal="center" wrapText="1"/>
    </xf>
    <xf numFmtId="0" fontId="23" fillId="0" borderId="3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4" fillId="0" borderId="30" xfId="0" applyFont="1" applyBorder="1" applyAlignment="1"/>
    <xf numFmtId="0" fontId="22" fillId="0" borderId="40" xfId="0" applyFont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3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9" fillId="0" borderId="0" xfId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>
      <alignment vertical="top" wrapText="1"/>
    </xf>
    <xf numFmtId="0" fontId="11" fillId="0" borderId="50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0" fillId="0" borderId="18" xfId="0" applyBorder="1" applyAlignment="1"/>
    <xf numFmtId="0" fontId="0" fillId="0" borderId="1" xfId="0" applyFont="1" applyBorder="1" applyAlignment="1"/>
    <xf numFmtId="0" fontId="0" fillId="0" borderId="18" xfId="0" applyFont="1" applyBorder="1" applyAlignment="1"/>
    <xf numFmtId="0" fontId="10" fillId="0" borderId="0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6" fillId="0" borderId="18" xfId="0" applyFont="1" applyFill="1" applyBorder="1" applyAlignment="1"/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5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163"/>
  <sheetViews>
    <sheetView view="pageLayout" zoomScale="70" zoomScaleNormal="120" zoomScalePageLayoutView="70" workbookViewId="0">
      <selection activeCell="A3" sqref="A3:D3"/>
    </sheetView>
  </sheetViews>
  <sheetFormatPr defaultRowHeight="12.75"/>
  <cols>
    <col min="1" max="1" width="30.28515625" customWidth="1"/>
    <col min="2" max="2" width="31.140625" customWidth="1"/>
    <col min="3" max="3" width="33" customWidth="1"/>
    <col min="4" max="4" width="38" customWidth="1"/>
    <col min="5" max="5" width="5.140625" customWidth="1"/>
    <col min="6" max="6" width="3.85546875" hidden="1" customWidth="1"/>
    <col min="7" max="7" width="9.140625" hidden="1" customWidth="1"/>
    <col min="8" max="9" width="5.28515625" customWidth="1"/>
    <col min="10" max="10" width="15.5703125" customWidth="1"/>
  </cols>
  <sheetData>
    <row r="1" spans="1:8" ht="55.5" customHeight="1">
      <c r="A1" s="239" t="s">
        <v>24</v>
      </c>
      <c r="B1" s="239"/>
      <c r="C1" s="239"/>
      <c r="D1" s="239"/>
    </row>
    <row r="2" spans="1:8" ht="10.5" customHeight="1">
      <c r="A2" s="245"/>
      <c r="B2" s="245"/>
      <c r="C2" s="245"/>
      <c r="D2" s="245"/>
      <c r="E2" s="9"/>
      <c r="F2" s="33"/>
      <c r="G2" s="33"/>
      <c r="H2" s="33"/>
    </row>
    <row r="3" spans="1:8" ht="50.25" customHeight="1">
      <c r="A3" s="243" t="s">
        <v>34</v>
      </c>
      <c r="B3" s="243"/>
      <c r="C3" s="243"/>
      <c r="D3" s="243"/>
    </row>
    <row r="4" spans="1:8" ht="37.15" customHeight="1">
      <c r="A4" s="11"/>
      <c r="B4" s="12"/>
      <c r="C4" s="12"/>
      <c r="D4" s="12"/>
    </row>
    <row r="5" spans="1:8" ht="32.25" customHeight="1">
      <c r="A5" s="246" t="s">
        <v>172</v>
      </c>
      <c r="B5" s="246" t="s">
        <v>29</v>
      </c>
      <c r="C5" s="246"/>
      <c r="D5" s="246"/>
    </row>
    <row r="6" spans="1:8">
      <c r="A6" s="246"/>
      <c r="B6" s="244" t="s">
        <v>1</v>
      </c>
      <c r="C6" s="244" t="s">
        <v>11</v>
      </c>
      <c r="D6" s="244" t="s">
        <v>2</v>
      </c>
    </row>
    <row r="7" spans="1:8" ht="35.25" customHeight="1">
      <c r="A7" s="246"/>
      <c r="B7" s="244"/>
      <c r="C7" s="244"/>
      <c r="D7" s="244"/>
    </row>
    <row r="8" spans="1:8" ht="48.75" customHeight="1">
      <c r="A8" s="131"/>
      <c r="B8" s="183">
        <v>3237</v>
      </c>
      <c r="C8" s="183">
        <v>908</v>
      </c>
      <c r="D8" s="183">
        <v>4145</v>
      </c>
    </row>
    <row r="9" spans="1:8" ht="15.75" customHeight="1"/>
    <row r="11" spans="1:8" ht="15.75" customHeight="1"/>
    <row r="12" spans="1:8" ht="16.5" customHeight="1"/>
    <row r="20" spans="1:4" ht="25.5" customHeight="1"/>
    <row r="25" spans="1:4">
      <c r="A25" s="8"/>
      <c r="B25" s="4"/>
      <c r="C25" s="4"/>
      <c r="D25" s="4"/>
    </row>
    <row r="26" spans="1:4">
      <c r="A26" s="8"/>
      <c r="B26" s="4"/>
      <c r="C26" s="4"/>
      <c r="D26" s="4"/>
    </row>
    <row r="27" spans="1:4">
      <c r="A27" s="8"/>
      <c r="B27" s="4"/>
      <c r="C27" s="4"/>
      <c r="D27" s="4"/>
    </row>
    <row r="28" spans="1:4">
      <c r="A28" s="6"/>
      <c r="B28" s="4"/>
      <c r="C28" s="4"/>
      <c r="D28" s="4"/>
    </row>
    <row r="29" spans="1:4">
      <c r="A29" s="6"/>
      <c r="B29" s="4"/>
      <c r="C29" s="4"/>
      <c r="D29" s="4"/>
    </row>
    <row r="30" spans="1:4">
      <c r="A30" s="6"/>
      <c r="B30" s="4"/>
      <c r="C30" s="4"/>
      <c r="D30" s="4"/>
    </row>
    <row r="31" spans="1:4">
      <c r="A31" s="4"/>
      <c r="B31" s="4"/>
      <c r="C31" s="4"/>
      <c r="D31" s="4"/>
    </row>
    <row r="32" spans="1:4">
      <c r="A32" s="240"/>
      <c r="B32" s="240"/>
      <c r="C32" s="10"/>
      <c r="D32" s="4"/>
    </row>
    <row r="33" spans="1:4">
      <c r="A33" s="6"/>
      <c r="B33" s="4"/>
      <c r="C33" s="4"/>
      <c r="D33" s="4"/>
    </row>
    <row r="34" spans="1:4">
      <c r="A34" s="6"/>
      <c r="B34" s="4"/>
      <c r="C34" s="4"/>
      <c r="D34" s="4"/>
    </row>
    <row r="35" spans="1:4">
      <c r="A35" s="6"/>
      <c r="B35" s="4"/>
      <c r="C35" s="4"/>
      <c r="D35" s="4"/>
    </row>
    <row r="36" spans="1:4">
      <c r="A36" s="5"/>
      <c r="B36" s="4"/>
      <c r="C36" s="4"/>
      <c r="D36" s="4"/>
    </row>
    <row r="37" spans="1:4">
      <c r="A37" s="5"/>
      <c r="B37" s="241"/>
      <c r="C37" s="241"/>
      <c r="D37" s="242"/>
    </row>
    <row r="38" spans="1:4">
      <c r="A38" s="5"/>
      <c r="B38" s="4"/>
      <c r="C38" s="4"/>
      <c r="D38" s="4"/>
    </row>
    <row r="39" spans="1:4">
      <c r="A39" s="6"/>
      <c r="B39" s="4"/>
      <c r="C39" s="4"/>
      <c r="D39" s="4"/>
    </row>
    <row r="40" spans="1:4">
      <c r="A40" s="6"/>
      <c r="B40" s="4"/>
      <c r="C40" s="4"/>
      <c r="D40" s="4"/>
    </row>
    <row r="41" spans="1:4">
      <c r="A41" s="5"/>
      <c r="B41" s="4"/>
      <c r="C41" s="4"/>
      <c r="D41" s="4"/>
    </row>
    <row r="42" spans="1:4">
      <c r="A42" s="6"/>
      <c r="B42" s="4"/>
      <c r="C42" s="4"/>
      <c r="D42" s="4"/>
    </row>
    <row r="43" spans="1:4">
      <c r="A43" s="7"/>
      <c r="B43" s="4"/>
      <c r="C43" s="4"/>
      <c r="D43" s="4"/>
    </row>
    <row r="44" spans="1:4">
      <c r="A44" s="6"/>
      <c r="B44" s="4"/>
      <c r="C44" s="4"/>
      <c r="D44" s="4"/>
    </row>
    <row r="45" spans="1:4">
      <c r="A45" s="5"/>
      <c r="B45" s="4"/>
      <c r="C45" s="4"/>
      <c r="D45" s="4"/>
    </row>
    <row r="46" spans="1:4">
      <c r="A46" s="6"/>
      <c r="B46" s="4"/>
      <c r="C46" s="4"/>
      <c r="D46" s="4"/>
    </row>
    <row r="47" spans="1:4">
      <c r="A47" s="5"/>
      <c r="B47" s="4"/>
      <c r="C47" s="4"/>
      <c r="D47" s="4"/>
    </row>
    <row r="48" spans="1:4">
      <c r="A48" s="8"/>
      <c r="B48" s="4"/>
      <c r="C48" s="4"/>
      <c r="D48" s="4"/>
    </row>
    <row r="49" spans="1:4">
      <c r="A49" s="8"/>
      <c r="B49" s="4"/>
      <c r="C49" s="4"/>
      <c r="D49" s="4"/>
    </row>
    <row r="50" spans="1:4">
      <c r="A50" s="8"/>
      <c r="B50" s="4"/>
      <c r="C50" s="4"/>
      <c r="D50" s="4"/>
    </row>
    <row r="51" spans="1:4">
      <c r="A51" s="6"/>
      <c r="B51" s="4"/>
      <c r="C51" s="4"/>
      <c r="D51" s="4"/>
    </row>
    <row r="52" spans="1:4">
      <c r="A52" s="6"/>
      <c r="B52" s="4"/>
      <c r="C52" s="4"/>
      <c r="D52" s="4"/>
    </row>
    <row r="53" spans="1:4">
      <c r="A53" s="6"/>
      <c r="B53" s="4"/>
      <c r="C53" s="4"/>
      <c r="D53" s="4"/>
    </row>
    <row r="54" spans="1:4">
      <c r="A54" s="4"/>
      <c r="B54" s="4"/>
      <c r="C54" s="4"/>
      <c r="D54" s="4"/>
    </row>
    <row r="55" spans="1:4">
      <c r="A55" s="4"/>
      <c r="B55" s="4"/>
      <c r="C55" s="4"/>
      <c r="D55" s="4"/>
    </row>
    <row r="56" spans="1:4">
      <c r="A56" s="4"/>
      <c r="B56" s="4"/>
      <c r="C56" s="4"/>
      <c r="D56" s="4"/>
    </row>
    <row r="57" spans="1:4">
      <c r="A57" s="4"/>
      <c r="B57" s="4"/>
      <c r="C57" s="4"/>
      <c r="D57" s="4"/>
    </row>
    <row r="58" spans="1:4">
      <c r="A58" s="4"/>
      <c r="B58" s="4"/>
      <c r="C58" s="4"/>
      <c r="D58" s="4"/>
    </row>
    <row r="59" spans="1:4">
      <c r="A59" s="4"/>
      <c r="B59" s="4"/>
      <c r="C59" s="4"/>
      <c r="D59" s="4"/>
    </row>
    <row r="60" spans="1:4">
      <c r="A60" s="4"/>
      <c r="B60" s="4"/>
      <c r="C60" s="4"/>
      <c r="D60" s="4"/>
    </row>
    <row r="61" spans="1:4">
      <c r="A61" s="4"/>
      <c r="B61" s="4"/>
      <c r="C61" s="4"/>
      <c r="D61" s="4"/>
    </row>
    <row r="62" spans="1:4">
      <c r="A62" s="4"/>
      <c r="B62" s="4"/>
      <c r="C62" s="4"/>
      <c r="D62" s="4"/>
    </row>
    <row r="63" spans="1:4">
      <c r="A63" s="4"/>
      <c r="B63" s="4"/>
      <c r="C63" s="4"/>
      <c r="D63" s="4"/>
    </row>
    <row r="64" spans="1:4">
      <c r="A64" s="4"/>
      <c r="B64" s="4"/>
      <c r="C64" s="4"/>
      <c r="D64" s="4"/>
    </row>
    <row r="65" spans="1:4">
      <c r="A65" s="4"/>
      <c r="B65" s="4"/>
      <c r="C65" s="4"/>
      <c r="D65" s="4"/>
    </row>
    <row r="66" spans="1:4">
      <c r="A66" s="4"/>
      <c r="B66" s="4"/>
      <c r="C66" s="4"/>
      <c r="D66" s="4"/>
    </row>
    <row r="67" spans="1:4">
      <c r="A67" s="4"/>
      <c r="B67" s="4"/>
      <c r="C67" s="4"/>
      <c r="D67" s="4"/>
    </row>
    <row r="68" spans="1:4">
      <c r="A68" s="4"/>
      <c r="B68" s="4"/>
      <c r="C68" s="4"/>
      <c r="D68" s="4"/>
    </row>
    <row r="69" spans="1:4">
      <c r="A69" s="4"/>
      <c r="B69" s="4"/>
      <c r="C69" s="4"/>
      <c r="D69" s="4"/>
    </row>
    <row r="70" spans="1:4">
      <c r="A70" s="4"/>
      <c r="B70" s="4"/>
      <c r="C70" s="4"/>
      <c r="D70" s="4"/>
    </row>
    <row r="71" spans="1:4">
      <c r="A71" s="4"/>
      <c r="B71" s="4"/>
      <c r="C71" s="4"/>
      <c r="D71" s="4"/>
    </row>
    <row r="72" spans="1:4">
      <c r="A72" s="4"/>
      <c r="B72" s="4"/>
      <c r="C72" s="4"/>
      <c r="D72" s="4"/>
    </row>
    <row r="73" spans="1:4">
      <c r="A73" s="4"/>
      <c r="B73" s="4"/>
      <c r="C73" s="4"/>
      <c r="D73" s="4"/>
    </row>
    <row r="74" spans="1:4">
      <c r="A74" s="4"/>
      <c r="B74" s="4"/>
      <c r="C74" s="4"/>
      <c r="D74" s="4"/>
    </row>
    <row r="75" spans="1:4">
      <c r="A75" s="4"/>
      <c r="B75" s="4"/>
      <c r="C75" s="4"/>
      <c r="D75" s="4"/>
    </row>
    <row r="76" spans="1:4">
      <c r="A76" s="4"/>
      <c r="B76" s="4"/>
      <c r="C76" s="4"/>
      <c r="D76" s="4"/>
    </row>
    <row r="77" spans="1:4">
      <c r="A77" s="4"/>
      <c r="B77" s="4"/>
      <c r="C77" s="4"/>
      <c r="D77" s="4"/>
    </row>
    <row r="78" spans="1:4">
      <c r="A78" s="4"/>
      <c r="B78" s="4"/>
      <c r="C78" s="4"/>
      <c r="D78" s="4"/>
    </row>
    <row r="79" spans="1:4">
      <c r="A79" s="4"/>
      <c r="B79" s="4"/>
      <c r="C79" s="4"/>
      <c r="D79" s="4"/>
    </row>
    <row r="80" spans="1:4">
      <c r="A80" s="4"/>
      <c r="B80" s="4"/>
      <c r="C80" s="4"/>
      <c r="D80" s="4"/>
    </row>
    <row r="81" spans="1:4">
      <c r="A81" s="4"/>
      <c r="B81" s="4"/>
      <c r="C81" s="4"/>
      <c r="D81" s="4"/>
    </row>
    <row r="82" spans="1:4">
      <c r="A82" s="4"/>
      <c r="B82" s="4"/>
      <c r="C82" s="4"/>
      <c r="D82" s="4"/>
    </row>
    <row r="83" spans="1:4">
      <c r="A83" s="4"/>
      <c r="B83" s="4"/>
      <c r="C83" s="4"/>
      <c r="D83" s="4"/>
    </row>
    <row r="84" spans="1:4">
      <c r="A84" s="4"/>
      <c r="B84" s="4"/>
      <c r="C84" s="4"/>
      <c r="D84" s="4"/>
    </row>
    <row r="85" spans="1:4">
      <c r="A85" s="4"/>
      <c r="B85" s="4"/>
      <c r="C85" s="4"/>
      <c r="D85" s="4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4"/>
      <c r="B94" s="4"/>
      <c r="C94" s="4"/>
      <c r="D94" s="4"/>
    </row>
    <row r="95" spans="1:4">
      <c r="A95" s="4"/>
      <c r="B95" s="4"/>
      <c r="C95" s="4"/>
      <c r="D95" s="4"/>
    </row>
    <row r="96" spans="1:4">
      <c r="A96" s="4"/>
      <c r="B96" s="4"/>
      <c r="C96" s="4"/>
      <c r="D96" s="4"/>
    </row>
    <row r="97" spans="1:4">
      <c r="A97" s="4"/>
      <c r="B97" s="4"/>
      <c r="C97" s="4"/>
      <c r="D97" s="4"/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  <row r="100" spans="1:4">
      <c r="A100" s="4"/>
      <c r="B100" s="4"/>
      <c r="C100" s="4"/>
      <c r="D100" s="4"/>
    </row>
    <row r="101" spans="1:4">
      <c r="A101" s="4"/>
      <c r="B101" s="4"/>
      <c r="C101" s="4"/>
      <c r="D101" s="4"/>
    </row>
    <row r="102" spans="1:4">
      <c r="A102" s="4"/>
      <c r="B102" s="4"/>
      <c r="C102" s="4"/>
      <c r="D102" s="4"/>
    </row>
    <row r="103" spans="1:4">
      <c r="A103" s="4"/>
      <c r="B103" s="4"/>
      <c r="C103" s="4"/>
      <c r="D103" s="4"/>
    </row>
    <row r="104" spans="1:4">
      <c r="A104" s="4"/>
      <c r="B104" s="4"/>
      <c r="C104" s="4"/>
      <c r="D104" s="4"/>
    </row>
    <row r="105" spans="1:4">
      <c r="A105" s="4"/>
      <c r="B105" s="4"/>
      <c r="C105" s="4"/>
      <c r="D105" s="4"/>
    </row>
    <row r="106" spans="1:4">
      <c r="A106" s="4"/>
      <c r="B106" s="4"/>
      <c r="C106" s="4"/>
      <c r="D106" s="4"/>
    </row>
    <row r="107" spans="1:4">
      <c r="A107" s="4"/>
      <c r="B107" s="4"/>
      <c r="C107" s="4"/>
      <c r="D107" s="4"/>
    </row>
    <row r="108" spans="1:4">
      <c r="A108" s="4"/>
      <c r="B108" s="4"/>
      <c r="C108" s="4"/>
      <c r="D108" s="4"/>
    </row>
    <row r="109" spans="1:4">
      <c r="A109" s="4"/>
      <c r="B109" s="4"/>
      <c r="C109" s="4"/>
      <c r="D109" s="4"/>
    </row>
    <row r="110" spans="1:4">
      <c r="A110" s="4"/>
      <c r="B110" s="4"/>
      <c r="C110" s="4"/>
      <c r="D110" s="4"/>
    </row>
    <row r="111" spans="1:4">
      <c r="A111" s="4"/>
      <c r="B111" s="4"/>
      <c r="C111" s="4"/>
      <c r="D111" s="4"/>
    </row>
    <row r="112" spans="1:4">
      <c r="A112" s="4"/>
      <c r="B112" s="4"/>
      <c r="C112" s="4"/>
      <c r="D112" s="4"/>
    </row>
    <row r="113" spans="1:4">
      <c r="A113" s="4"/>
      <c r="B113" s="4"/>
      <c r="C113" s="4"/>
      <c r="D113" s="4"/>
    </row>
    <row r="114" spans="1:4">
      <c r="A114" s="4"/>
      <c r="B114" s="4"/>
      <c r="C114" s="4"/>
      <c r="D114" s="4"/>
    </row>
    <row r="115" spans="1:4">
      <c r="A115" s="4"/>
      <c r="B115" s="4"/>
      <c r="C115" s="4"/>
      <c r="D115" s="4"/>
    </row>
    <row r="116" spans="1:4">
      <c r="A116" s="4"/>
      <c r="B116" s="4"/>
      <c r="C116" s="4"/>
      <c r="D116" s="4"/>
    </row>
    <row r="117" spans="1:4">
      <c r="A117" s="4"/>
      <c r="B117" s="4"/>
      <c r="C117" s="4"/>
      <c r="D117" s="4"/>
    </row>
    <row r="118" spans="1:4">
      <c r="A118" s="4"/>
      <c r="B118" s="4"/>
      <c r="C118" s="4"/>
      <c r="D118" s="4"/>
    </row>
    <row r="119" spans="1:4">
      <c r="A119" s="4"/>
      <c r="B119" s="4"/>
      <c r="C119" s="4"/>
      <c r="D119" s="4"/>
    </row>
    <row r="120" spans="1:4">
      <c r="A120" s="4"/>
      <c r="B120" s="4"/>
      <c r="C120" s="4"/>
      <c r="D120" s="4"/>
    </row>
    <row r="121" spans="1:4">
      <c r="A121" s="4"/>
      <c r="B121" s="4"/>
      <c r="C121" s="4"/>
      <c r="D121" s="4"/>
    </row>
    <row r="122" spans="1:4">
      <c r="A122" s="4"/>
      <c r="B122" s="4"/>
      <c r="C122" s="4"/>
      <c r="D122" s="4"/>
    </row>
    <row r="123" spans="1:4">
      <c r="A123" s="4"/>
      <c r="B123" s="4"/>
      <c r="C123" s="4"/>
      <c r="D123" s="4"/>
    </row>
    <row r="124" spans="1:4">
      <c r="A124" s="4"/>
      <c r="B124" s="4"/>
      <c r="C124" s="4"/>
      <c r="D124" s="4"/>
    </row>
    <row r="125" spans="1:4">
      <c r="A125" s="4"/>
      <c r="B125" s="4"/>
      <c r="C125" s="4"/>
      <c r="D125" s="4"/>
    </row>
    <row r="126" spans="1:4">
      <c r="A126" s="4"/>
      <c r="B126" s="4"/>
      <c r="C126" s="4"/>
      <c r="D126" s="4"/>
    </row>
    <row r="127" spans="1:4">
      <c r="A127" s="4"/>
      <c r="B127" s="4"/>
      <c r="C127" s="4"/>
      <c r="D127" s="4"/>
    </row>
    <row r="128" spans="1:4">
      <c r="A128" s="4"/>
      <c r="B128" s="4"/>
      <c r="C128" s="4"/>
      <c r="D128" s="4"/>
    </row>
    <row r="129" spans="1:4">
      <c r="A129" s="4"/>
      <c r="B129" s="4"/>
      <c r="C129" s="4"/>
      <c r="D129" s="4"/>
    </row>
    <row r="130" spans="1:4">
      <c r="A130" s="4"/>
      <c r="B130" s="4"/>
      <c r="C130" s="4"/>
      <c r="D130" s="4"/>
    </row>
    <row r="131" spans="1:4">
      <c r="A131" s="4"/>
      <c r="B131" s="4"/>
      <c r="C131" s="4"/>
      <c r="D131" s="4"/>
    </row>
    <row r="132" spans="1:4">
      <c r="A132" s="4"/>
      <c r="B132" s="4"/>
      <c r="C132" s="4"/>
      <c r="D132" s="4"/>
    </row>
    <row r="133" spans="1:4">
      <c r="A133" s="4"/>
      <c r="B133" s="4"/>
      <c r="C133" s="4"/>
      <c r="D133" s="4"/>
    </row>
    <row r="134" spans="1:4">
      <c r="A134" s="4"/>
      <c r="B134" s="4"/>
      <c r="C134" s="4"/>
      <c r="D134" s="4"/>
    </row>
    <row r="135" spans="1:4">
      <c r="A135" s="4"/>
      <c r="B135" s="4"/>
      <c r="C135" s="4"/>
      <c r="D135" s="4"/>
    </row>
    <row r="136" spans="1:4">
      <c r="A136" s="4"/>
      <c r="B136" s="4"/>
      <c r="C136" s="4"/>
      <c r="D136" s="4"/>
    </row>
    <row r="137" spans="1:4">
      <c r="A137" s="4"/>
      <c r="B137" s="4"/>
      <c r="C137" s="4"/>
      <c r="D137" s="4"/>
    </row>
    <row r="138" spans="1:4">
      <c r="A138" s="4"/>
      <c r="B138" s="4"/>
      <c r="C138" s="4"/>
      <c r="D138" s="4"/>
    </row>
    <row r="139" spans="1:4">
      <c r="A139" s="4"/>
      <c r="B139" s="4"/>
      <c r="C139" s="4"/>
      <c r="D139" s="4"/>
    </row>
    <row r="140" spans="1:4">
      <c r="A140" s="4"/>
      <c r="B140" s="4"/>
      <c r="C140" s="4"/>
      <c r="D140" s="4"/>
    </row>
    <row r="141" spans="1:4">
      <c r="A141" s="4"/>
      <c r="B141" s="4"/>
      <c r="C141" s="4"/>
      <c r="D141" s="4"/>
    </row>
    <row r="142" spans="1:4">
      <c r="A142" s="4"/>
      <c r="B142" s="4"/>
      <c r="C142" s="4"/>
      <c r="D142" s="4"/>
    </row>
    <row r="143" spans="1:4">
      <c r="A143" s="4"/>
      <c r="B143" s="4"/>
      <c r="C143" s="4"/>
      <c r="D143" s="4"/>
    </row>
    <row r="144" spans="1:4">
      <c r="A144" s="4"/>
      <c r="B144" s="4"/>
      <c r="C144" s="4"/>
      <c r="D144" s="4"/>
    </row>
    <row r="145" spans="1:4">
      <c r="A145" s="4"/>
      <c r="B145" s="4"/>
      <c r="C145" s="4"/>
      <c r="D145" s="4"/>
    </row>
    <row r="146" spans="1:4">
      <c r="A146" s="4"/>
      <c r="B146" s="4"/>
      <c r="C146" s="4"/>
      <c r="D146" s="4"/>
    </row>
    <row r="147" spans="1:4">
      <c r="A147" s="4"/>
      <c r="B147" s="4"/>
      <c r="C147" s="4"/>
      <c r="D147" s="4"/>
    </row>
    <row r="148" spans="1:4">
      <c r="A148" s="4"/>
      <c r="B148" s="4"/>
      <c r="C148" s="4"/>
      <c r="D148" s="4"/>
    </row>
    <row r="149" spans="1:4">
      <c r="A149" s="4"/>
      <c r="B149" s="4"/>
      <c r="C149" s="4"/>
      <c r="D149" s="4"/>
    </row>
    <row r="150" spans="1:4">
      <c r="A150" s="4"/>
      <c r="B150" s="4"/>
      <c r="C150" s="4"/>
      <c r="D150" s="4"/>
    </row>
    <row r="151" spans="1:4">
      <c r="A151" s="4"/>
      <c r="B151" s="4"/>
      <c r="C151" s="4"/>
      <c r="D151" s="4"/>
    </row>
    <row r="152" spans="1:4">
      <c r="A152" s="4"/>
      <c r="B152" s="4"/>
      <c r="C152" s="4"/>
      <c r="D152" s="4"/>
    </row>
    <row r="153" spans="1:4">
      <c r="A153" s="4"/>
      <c r="B153" s="4"/>
      <c r="C153" s="4"/>
      <c r="D153" s="4"/>
    </row>
    <row r="154" spans="1:4">
      <c r="A154" s="4"/>
      <c r="B154" s="4"/>
      <c r="C154" s="4"/>
      <c r="D154" s="4"/>
    </row>
    <row r="155" spans="1:4">
      <c r="A155" s="4"/>
      <c r="B155" s="4"/>
      <c r="C155" s="4"/>
      <c r="D155" s="4"/>
    </row>
    <row r="156" spans="1:4">
      <c r="A156" s="4"/>
      <c r="B156" s="4"/>
      <c r="C156" s="4"/>
      <c r="D156" s="4"/>
    </row>
    <row r="157" spans="1:4">
      <c r="A157" s="4"/>
      <c r="B157" s="4"/>
      <c r="C157" s="4"/>
      <c r="D157" s="4"/>
    </row>
    <row r="158" spans="1:4">
      <c r="A158" s="4"/>
      <c r="B158" s="4"/>
      <c r="C158" s="4"/>
      <c r="D158" s="4"/>
    </row>
    <row r="159" spans="1:4">
      <c r="A159" s="4"/>
      <c r="B159" s="4"/>
      <c r="C159" s="4"/>
      <c r="D159" s="4"/>
    </row>
    <row r="160" spans="1:4">
      <c r="A160" s="4"/>
      <c r="B160" s="4"/>
      <c r="C160" s="4"/>
      <c r="D160" s="4"/>
    </row>
    <row r="161" spans="1:4">
      <c r="A161" s="4"/>
      <c r="B161" s="4"/>
      <c r="C161" s="4"/>
      <c r="D161" s="4"/>
    </row>
    <row r="162" spans="1:4">
      <c r="A162" s="4"/>
      <c r="B162" s="4"/>
      <c r="C162" s="4"/>
      <c r="D162" s="4"/>
    </row>
    <row r="163" spans="1:4">
      <c r="A163" s="4"/>
      <c r="B163" s="4"/>
      <c r="C163" s="4"/>
      <c r="D163" s="4"/>
    </row>
  </sheetData>
  <customSheetViews>
    <customSheetView guid="{9BE6FAE6-952C-4A92-9977-3FF8E09A8CA1}" scale="70" showPageBreaks="1" hiddenColumns="1" view="pageLayout">
      <selection activeCell="A8" sqref="A8"/>
      <pageMargins left="0.62992125984251968" right="0.55118110236220474" top="0.74803149606299213" bottom="0.43307086614173229" header="0.51181102362204722" footer="0.51181102362204722"/>
      <pageSetup paperSize="9" firstPageNumber="0" orientation="landscape" horizontalDpi="300" verticalDpi="300" r:id="rId1"/>
    </customSheetView>
  </customSheetViews>
  <mergeCells count="10">
    <mergeCell ref="A1:D1"/>
    <mergeCell ref="A32:B32"/>
    <mergeCell ref="B37:D37"/>
    <mergeCell ref="A3:D3"/>
    <mergeCell ref="D6:D7"/>
    <mergeCell ref="A2:D2"/>
    <mergeCell ref="A5:A7"/>
    <mergeCell ref="B5:D5"/>
    <mergeCell ref="B6:B7"/>
    <mergeCell ref="C6:C7"/>
  </mergeCells>
  <pageMargins left="0.62992125984251968" right="0.55118110236220474" top="0.74803149606299213" bottom="0.43307086614173229" header="0.51181102362204722" footer="0.51181102362204722"/>
  <pageSetup paperSize="9" firstPageNumber="0" orientation="landscape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pageSetUpPr fitToPage="1"/>
  </sheetPr>
  <dimension ref="A1:Y71"/>
  <sheetViews>
    <sheetView zoomScale="90" zoomScaleNormal="90" workbookViewId="0">
      <selection activeCell="R5" sqref="R5:S27"/>
    </sheetView>
  </sheetViews>
  <sheetFormatPr defaultRowHeight="12.75"/>
  <cols>
    <col min="1" max="1" width="52.28515625" customWidth="1"/>
    <col min="2" max="2" width="11.5703125" customWidth="1"/>
    <col min="3" max="3" width="11.7109375" customWidth="1"/>
  </cols>
  <sheetData>
    <row r="1" spans="1:25" ht="19.5" customHeight="1" thickBot="1">
      <c r="A1" s="13" t="s">
        <v>124</v>
      </c>
      <c r="B1" s="11"/>
      <c r="C1" s="11"/>
    </row>
    <row r="2" spans="1:25" ht="155.44999999999999" customHeight="1">
      <c r="A2" s="343" t="s">
        <v>173</v>
      </c>
      <c r="B2" s="345" t="s">
        <v>111</v>
      </c>
      <c r="C2" s="345"/>
      <c r="D2" s="347" t="s">
        <v>112</v>
      </c>
      <c r="E2" s="347"/>
      <c r="F2" s="345" t="s">
        <v>113</v>
      </c>
      <c r="G2" s="345"/>
      <c r="H2" s="345" t="s">
        <v>114</v>
      </c>
      <c r="I2" s="345"/>
      <c r="J2" s="345" t="s">
        <v>115</v>
      </c>
      <c r="K2" s="345"/>
      <c r="L2" s="345" t="s">
        <v>116</v>
      </c>
      <c r="M2" s="345"/>
      <c r="N2" s="345" t="s">
        <v>117</v>
      </c>
      <c r="O2" s="345"/>
      <c r="P2" s="345" t="s">
        <v>119</v>
      </c>
      <c r="Q2" s="346"/>
      <c r="R2" s="341" t="s">
        <v>36</v>
      </c>
      <c r="S2" s="342"/>
      <c r="T2" s="1"/>
      <c r="U2" s="1"/>
      <c r="V2" s="1"/>
      <c r="W2" s="1"/>
      <c r="X2" s="1"/>
      <c r="Y2" s="1"/>
    </row>
    <row r="3" spans="1:25" ht="37.5" customHeight="1">
      <c r="A3" s="344"/>
      <c r="B3" s="14" t="s">
        <v>3</v>
      </c>
      <c r="C3" s="14" t="s">
        <v>4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3</v>
      </c>
      <c r="M3" s="14" t="s">
        <v>4</v>
      </c>
      <c r="N3" s="14" t="s">
        <v>3</v>
      </c>
      <c r="O3" s="14" t="s">
        <v>4</v>
      </c>
      <c r="P3" s="14" t="s">
        <v>3</v>
      </c>
      <c r="Q3" s="50" t="s">
        <v>4</v>
      </c>
      <c r="R3" s="99" t="s">
        <v>3</v>
      </c>
      <c r="S3" s="50" t="s">
        <v>4</v>
      </c>
      <c r="T3" s="1"/>
      <c r="U3" s="1"/>
      <c r="V3" s="1"/>
      <c r="W3" s="1"/>
      <c r="X3" s="1"/>
      <c r="Y3" s="1"/>
    </row>
    <row r="4" spans="1:25" ht="30.75" customHeight="1">
      <c r="A4" s="101" t="s">
        <v>125</v>
      </c>
      <c r="B4" s="58"/>
      <c r="C4" s="5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02"/>
      <c r="R4" s="100"/>
      <c r="S4" s="102"/>
      <c r="T4" s="1"/>
      <c r="U4" s="1"/>
      <c r="V4" s="1"/>
      <c r="W4" s="1"/>
      <c r="X4" s="1"/>
      <c r="Y4" s="1"/>
    </row>
    <row r="5" spans="1:25" ht="42" customHeight="1">
      <c r="A5" s="119" t="s">
        <v>178</v>
      </c>
      <c r="B5" s="58"/>
      <c r="C5" s="58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>
        <v>2</v>
      </c>
      <c r="Q5" s="102">
        <v>20</v>
      </c>
      <c r="R5" s="100">
        <v>2</v>
      </c>
      <c r="S5" s="102">
        <v>20</v>
      </c>
      <c r="T5" s="1"/>
      <c r="U5" s="1"/>
      <c r="V5" s="1"/>
      <c r="W5" s="1"/>
      <c r="X5" s="1"/>
      <c r="Y5" s="1"/>
    </row>
    <row r="6" spans="1:25" ht="36.75" customHeight="1">
      <c r="A6" s="101" t="s">
        <v>168</v>
      </c>
      <c r="B6" s="58"/>
      <c r="C6" s="58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>
        <v>2</v>
      </c>
      <c r="Q6" s="102">
        <v>55</v>
      </c>
      <c r="R6" s="100">
        <f>B6+D6+F6+H6+J6+L6+N6+P6</f>
        <v>2</v>
      </c>
      <c r="S6" s="102">
        <v>55</v>
      </c>
      <c r="T6" s="1"/>
      <c r="U6" s="1"/>
      <c r="V6" s="1"/>
      <c r="W6" s="1"/>
      <c r="X6" s="1"/>
      <c r="Y6" s="1"/>
    </row>
    <row r="7" spans="1:25" ht="48" customHeight="1">
      <c r="A7" s="105" t="s">
        <v>179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>
        <v>3</v>
      </c>
      <c r="Q7" s="106">
        <v>61</v>
      </c>
      <c r="R7" s="107">
        <f>B7+D7+F7+H7+J7+L7+N7+P7</f>
        <v>3</v>
      </c>
      <c r="S7" s="108">
        <v>61</v>
      </c>
    </row>
    <row r="8" spans="1:25" ht="48" customHeight="1">
      <c r="A8" s="132" t="s">
        <v>180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>
        <v>3</v>
      </c>
      <c r="Q8" s="133">
        <v>40</v>
      </c>
      <c r="R8" s="98">
        <v>3</v>
      </c>
      <c r="S8" s="98">
        <v>40</v>
      </c>
    </row>
    <row r="9" spans="1:25" ht="48" customHeight="1">
      <c r="A9" s="132" t="s">
        <v>185</v>
      </c>
      <c r="B9" s="133"/>
      <c r="C9" s="133"/>
      <c r="D9" s="133"/>
      <c r="E9" s="133"/>
      <c r="F9" s="133">
        <v>3</v>
      </c>
      <c r="G9" s="133">
        <v>3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98">
        <v>3</v>
      </c>
      <c r="S9" s="98">
        <v>3</v>
      </c>
    </row>
    <row r="10" spans="1:25" ht="48" customHeight="1">
      <c r="A10" s="105" t="s">
        <v>186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>
        <v>4</v>
      </c>
      <c r="Q10" s="133">
        <v>27</v>
      </c>
      <c r="R10" s="98">
        <v>4</v>
      </c>
      <c r="S10" s="98">
        <v>27</v>
      </c>
    </row>
    <row r="11" spans="1:25" ht="48" customHeight="1">
      <c r="A11" s="161" t="s">
        <v>230</v>
      </c>
      <c r="B11" s="136"/>
      <c r="C11" s="136"/>
      <c r="D11" s="97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>
        <v>16</v>
      </c>
      <c r="Q11" s="171">
        <v>300</v>
      </c>
      <c r="R11" s="171">
        <f t="shared" ref="R11:S14" si="0">B11+D11+F11+H11+J11+L11+N11+P11</f>
        <v>16</v>
      </c>
      <c r="S11" s="171">
        <f t="shared" si="0"/>
        <v>300</v>
      </c>
    </row>
    <row r="12" spans="1:25" ht="48" customHeight="1">
      <c r="A12" s="161" t="s">
        <v>231</v>
      </c>
      <c r="B12" s="136"/>
      <c r="C12" s="136"/>
      <c r="D12" s="97"/>
      <c r="E12" s="171"/>
      <c r="F12" s="171"/>
      <c r="G12" s="171"/>
      <c r="H12" s="171">
        <v>1</v>
      </c>
      <c r="I12" s="171">
        <v>11</v>
      </c>
      <c r="J12" s="171"/>
      <c r="K12" s="171"/>
      <c r="L12" s="171"/>
      <c r="M12" s="171"/>
      <c r="N12" s="171"/>
      <c r="O12" s="171"/>
      <c r="P12" s="171"/>
      <c r="Q12" s="171"/>
      <c r="R12" s="171">
        <f t="shared" si="0"/>
        <v>1</v>
      </c>
      <c r="S12" s="171">
        <f t="shared" si="0"/>
        <v>11</v>
      </c>
    </row>
    <row r="13" spans="1:25" ht="48" customHeight="1">
      <c r="A13" s="132" t="s">
        <v>232</v>
      </c>
      <c r="B13" s="136"/>
      <c r="C13" s="136"/>
      <c r="D13" s="97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>
        <v>1</v>
      </c>
      <c r="Q13" s="171">
        <v>20</v>
      </c>
      <c r="R13" s="171">
        <f t="shared" si="0"/>
        <v>1</v>
      </c>
      <c r="S13" s="171">
        <f t="shared" si="0"/>
        <v>20</v>
      </c>
    </row>
    <row r="14" spans="1:25" ht="48" customHeight="1">
      <c r="A14" s="134" t="s">
        <v>233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>
        <v>1</v>
      </c>
      <c r="Q14" s="170">
        <v>7</v>
      </c>
      <c r="R14" s="171">
        <f t="shared" si="0"/>
        <v>1</v>
      </c>
      <c r="S14" s="171">
        <f t="shared" si="0"/>
        <v>7</v>
      </c>
    </row>
    <row r="15" spans="1:25" ht="48" customHeight="1">
      <c r="A15" s="130" t="s">
        <v>238</v>
      </c>
      <c r="B15" s="170"/>
      <c r="C15" s="170"/>
      <c r="D15" s="170"/>
      <c r="E15" s="170"/>
      <c r="F15" s="170">
        <v>2</v>
      </c>
      <c r="G15" s="170">
        <v>100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1">
        <v>2</v>
      </c>
      <c r="S15" s="171">
        <v>100</v>
      </c>
    </row>
    <row r="16" spans="1:25" ht="30.75" customHeight="1">
      <c r="A16" s="172" t="s">
        <v>195</v>
      </c>
      <c r="B16" s="136"/>
      <c r="C16" s="136"/>
      <c r="D16" s="9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>
        <v>2</v>
      </c>
      <c r="Q16" s="102">
        <v>90</v>
      </c>
      <c r="R16" s="100">
        <v>2</v>
      </c>
      <c r="S16" s="102">
        <f t="shared" ref="S16" si="1">C16+E16+G16+I16+K16+M16+O16+Q16</f>
        <v>90</v>
      </c>
    </row>
    <row r="17" spans="1:19" ht="54.75" customHeight="1">
      <c r="A17" s="161" t="s">
        <v>254</v>
      </c>
      <c r="B17" s="136"/>
      <c r="C17" s="136"/>
      <c r="D17" s="9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>
        <v>1</v>
      </c>
      <c r="Q17" s="181">
        <v>40</v>
      </c>
      <c r="R17" s="98">
        <v>1</v>
      </c>
      <c r="S17" s="98">
        <f>C17+E17+G17+I17+K17+M17+O17+Q17</f>
        <v>40</v>
      </c>
    </row>
    <row r="18" spans="1:19" ht="36.75" customHeight="1">
      <c r="A18" s="130" t="s">
        <v>258</v>
      </c>
      <c r="B18" s="136"/>
      <c r="C18" s="136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>
        <v>1</v>
      </c>
      <c r="Q18" s="181">
        <v>20</v>
      </c>
      <c r="R18" s="98">
        <v>1</v>
      </c>
      <c r="S18" s="98">
        <f t="shared" ref="S18:S24" si="2">C18+E18+G18+I18+K18+M18+O18+Q18</f>
        <v>20</v>
      </c>
    </row>
    <row r="19" spans="1:19" ht="44.25" customHeight="1">
      <c r="A19" s="130" t="s">
        <v>259</v>
      </c>
      <c r="B19" s="136"/>
      <c r="C19" s="136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>
        <v>1</v>
      </c>
      <c r="Q19" s="181">
        <v>18</v>
      </c>
      <c r="R19" s="98">
        <v>1</v>
      </c>
      <c r="S19" s="98">
        <f t="shared" si="2"/>
        <v>18</v>
      </c>
    </row>
    <row r="20" spans="1:19" ht="39.75" customHeight="1">
      <c r="A20" s="130" t="s">
        <v>255</v>
      </c>
      <c r="B20" s="136"/>
      <c r="C20" s="136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>
        <v>1</v>
      </c>
      <c r="Q20" s="181">
        <v>80</v>
      </c>
      <c r="R20" s="98">
        <v>1</v>
      </c>
      <c r="S20" s="98">
        <f t="shared" si="2"/>
        <v>80</v>
      </c>
    </row>
    <row r="21" spans="1:19" ht="36.75" customHeight="1">
      <c r="A21" s="130" t="s">
        <v>256</v>
      </c>
      <c r="B21" s="136"/>
      <c r="C21" s="136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>
        <v>1</v>
      </c>
      <c r="Q21" s="181">
        <v>25</v>
      </c>
      <c r="R21" s="98">
        <v>1</v>
      </c>
      <c r="S21" s="98">
        <f t="shared" si="2"/>
        <v>25</v>
      </c>
    </row>
    <row r="22" spans="1:19" ht="36.75" customHeight="1">
      <c r="A22" s="130" t="s">
        <v>265</v>
      </c>
      <c r="B22" s="14">
        <v>4</v>
      </c>
      <c r="C22" s="14">
        <v>70</v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181"/>
      <c r="R22" s="98">
        <v>4</v>
      </c>
      <c r="S22" s="98">
        <v>70</v>
      </c>
    </row>
    <row r="23" spans="1:19" ht="36.75" customHeight="1">
      <c r="A23" s="130" t="s">
        <v>266</v>
      </c>
      <c r="B23" s="186"/>
      <c r="C23" s="186"/>
      <c r="D23" s="97"/>
      <c r="E23" s="98"/>
      <c r="F23" s="98"/>
      <c r="G23" s="98"/>
      <c r="H23" s="98">
        <v>4</v>
      </c>
      <c r="I23" s="98">
        <v>70</v>
      </c>
      <c r="J23" s="98"/>
      <c r="K23" s="98"/>
      <c r="L23" s="98"/>
      <c r="M23" s="98"/>
      <c r="N23" s="98"/>
      <c r="O23" s="98"/>
      <c r="P23" s="98"/>
      <c r="Q23" s="181"/>
      <c r="R23" s="98">
        <v>4</v>
      </c>
      <c r="S23" s="98">
        <v>70</v>
      </c>
    </row>
    <row r="24" spans="1:19" ht="42.75" customHeight="1">
      <c r="A24" s="130" t="s">
        <v>257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>
        <v>1</v>
      </c>
      <c r="Q24" s="182">
        <v>10</v>
      </c>
      <c r="R24" s="98">
        <v>1</v>
      </c>
      <c r="S24" s="98">
        <f t="shared" si="2"/>
        <v>10</v>
      </c>
    </row>
    <row r="25" spans="1:19" ht="42.75" customHeight="1">
      <c r="A25" s="130" t="s">
        <v>267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>
        <v>3</v>
      </c>
      <c r="Q25" s="182">
        <v>49</v>
      </c>
      <c r="R25" s="98">
        <v>3</v>
      </c>
      <c r="S25" s="98">
        <v>49</v>
      </c>
    </row>
    <row r="26" spans="1:19" ht="30.75" customHeight="1">
      <c r="A26" s="162" t="s">
        <v>239</v>
      </c>
      <c r="B26" s="136"/>
      <c r="C26" s="136"/>
      <c r="D26" s="9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>
        <v>15</v>
      </c>
      <c r="Q26" s="98">
        <v>713</v>
      </c>
      <c r="R26" s="98">
        <v>15</v>
      </c>
      <c r="S26" s="98">
        <v>713</v>
      </c>
    </row>
    <row r="27" spans="1:19" ht="28.5" customHeight="1" thickBot="1">
      <c r="A27" s="144" t="s">
        <v>84</v>
      </c>
      <c r="B27" s="215">
        <f t="shared" ref="B27:S27" si="3">SUM(B5:B26)</f>
        <v>4</v>
      </c>
      <c r="C27" s="215">
        <f t="shared" si="3"/>
        <v>70</v>
      </c>
      <c r="D27" s="215">
        <f t="shared" si="3"/>
        <v>0</v>
      </c>
      <c r="E27" s="215">
        <f t="shared" si="3"/>
        <v>0</v>
      </c>
      <c r="F27" s="215">
        <f t="shared" si="3"/>
        <v>5</v>
      </c>
      <c r="G27" s="215">
        <f t="shared" si="3"/>
        <v>103</v>
      </c>
      <c r="H27" s="215">
        <f t="shared" si="3"/>
        <v>5</v>
      </c>
      <c r="I27" s="215">
        <f t="shared" si="3"/>
        <v>81</v>
      </c>
      <c r="J27" s="215">
        <f t="shared" si="3"/>
        <v>0</v>
      </c>
      <c r="K27" s="215">
        <f t="shared" si="3"/>
        <v>0</v>
      </c>
      <c r="L27" s="215">
        <f t="shared" si="3"/>
        <v>0</v>
      </c>
      <c r="M27" s="215">
        <f t="shared" si="3"/>
        <v>0</v>
      </c>
      <c r="N27" s="215">
        <f t="shared" si="3"/>
        <v>0</v>
      </c>
      <c r="O27" s="215">
        <f t="shared" si="3"/>
        <v>0</v>
      </c>
      <c r="P27" s="215">
        <f t="shared" si="3"/>
        <v>58</v>
      </c>
      <c r="Q27" s="216">
        <f t="shared" si="3"/>
        <v>1575</v>
      </c>
      <c r="R27" s="217">
        <f t="shared" si="3"/>
        <v>72</v>
      </c>
      <c r="S27" s="216">
        <f t="shared" si="3"/>
        <v>1829</v>
      </c>
    </row>
    <row r="28" spans="1:19">
      <c r="A28" s="45"/>
    </row>
    <row r="29" spans="1:19">
      <c r="A29" s="45"/>
    </row>
    <row r="30" spans="1:19">
      <c r="A30" s="13" t="s">
        <v>126</v>
      </c>
    </row>
    <row r="31" spans="1:19" ht="13.5" thickBot="1">
      <c r="A31" s="45"/>
    </row>
    <row r="32" spans="1:19">
      <c r="A32" s="343" t="s">
        <v>173</v>
      </c>
      <c r="B32" s="345" t="s">
        <v>127</v>
      </c>
      <c r="C32" s="346"/>
    </row>
    <row r="33" spans="1:3" ht="25.5">
      <c r="A33" s="344"/>
      <c r="B33" s="14" t="s">
        <v>128</v>
      </c>
      <c r="C33" s="50" t="s">
        <v>4</v>
      </c>
    </row>
    <row r="34" spans="1:3" ht="28.5" customHeight="1">
      <c r="A34" s="213" t="s">
        <v>296</v>
      </c>
      <c r="B34" s="14">
        <v>1</v>
      </c>
      <c r="C34" s="50">
        <v>36</v>
      </c>
    </row>
    <row r="35" spans="1:3" ht="26.25" customHeight="1" thickBot="1">
      <c r="A35" s="109" t="s">
        <v>84</v>
      </c>
      <c r="B35" s="214">
        <f>SUM(B34:B34)</f>
        <v>1</v>
      </c>
      <c r="C35" s="214">
        <f>SUM(C34:C34)</f>
        <v>36</v>
      </c>
    </row>
    <row r="36" spans="1:3">
      <c r="A36" s="4"/>
    </row>
    <row r="37" spans="1:3">
      <c r="A37" s="4"/>
    </row>
    <row r="38" spans="1:3">
      <c r="A38" s="4"/>
    </row>
    <row r="39" spans="1:3">
      <c r="A39" s="4"/>
    </row>
    <row r="40" spans="1:3">
      <c r="A40" s="4"/>
    </row>
    <row r="41" spans="1:3">
      <c r="A41" s="4"/>
    </row>
    <row r="42" spans="1:3">
      <c r="A42" s="4"/>
    </row>
    <row r="43" spans="1:3">
      <c r="A43" s="4"/>
    </row>
    <row r="44" spans="1:3">
      <c r="A44" s="4"/>
    </row>
    <row r="45" spans="1:3">
      <c r="A45" s="4"/>
    </row>
    <row r="46" spans="1:3">
      <c r="A46" s="4"/>
    </row>
    <row r="47" spans="1:3">
      <c r="A47" s="4"/>
    </row>
    <row r="48" spans="1:3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</sheetData>
  <customSheetViews>
    <customSheetView guid="{9BE6FAE6-952C-4A92-9977-3FF8E09A8CA1}" scale="90" fitToPage="1">
      <selection activeCell="A5" sqref="A5"/>
      <pageMargins left="0.37" right="0.45" top="0.75" bottom="0.27559055118110237" header="0.51181102362204722" footer="0.37"/>
      <pageSetup paperSize="9" scale="65" firstPageNumber="0" fitToHeight="0" orientation="landscape" r:id="rId1"/>
      <headerFooter alignWithMargins="0"/>
    </customSheetView>
  </customSheetViews>
  <mergeCells count="12">
    <mergeCell ref="A32:A33"/>
    <mergeCell ref="B32:C32"/>
    <mergeCell ref="A2:A3"/>
    <mergeCell ref="B2:C2"/>
    <mergeCell ref="D2:E2"/>
    <mergeCell ref="P2:Q2"/>
    <mergeCell ref="R2:S2"/>
    <mergeCell ref="F2:G2"/>
    <mergeCell ref="H2:I2"/>
    <mergeCell ref="J2:K2"/>
    <mergeCell ref="L2:M2"/>
    <mergeCell ref="N2:O2"/>
  </mergeCells>
  <pageMargins left="0.37" right="0.45" top="0.75" bottom="0.27559055118110237" header="0.51181102362204722" footer="0.37"/>
  <pageSetup paperSize="9" scale="63" firstPageNumber="0" fitToHeight="0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pageSetUpPr fitToPage="1"/>
  </sheetPr>
  <dimension ref="A1:S40"/>
  <sheetViews>
    <sheetView zoomScale="90" zoomScaleNormal="90" workbookViewId="0">
      <selection activeCell="G4" sqref="G4"/>
    </sheetView>
  </sheetViews>
  <sheetFormatPr defaultRowHeight="12.75"/>
  <cols>
    <col min="1" max="1" width="52.28515625" customWidth="1"/>
    <col min="2" max="10" width="11.7109375" customWidth="1"/>
  </cols>
  <sheetData>
    <row r="1" spans="1:19" ht="19.5" customHeight="1" thickBot="1">
      <c r="A1" s="117" t="s">
        <v>129</v>
      </c>
      <c r="B1" s="12"/>
      <c r="C1" s="12"/>
      <c r="D1" s="4"/>
      <c r="E1" s="4"/>
      <c r="F1" s="4"/>
      <c r="G1" s="4"/>
      <c r="H1" s="4"/>
      <c r="I1" s="4"/>
      <c r="J1" s="4"/>
    </row>
    <row r="2" spans="1:19" ht="90" customHeight="1">
      <c r="A2" s="343" t="s">
        <v>173</v>
      </c>
      <c r="B2" s="351" t="s">
        <v>133</v>
      </c>
      <c r="C2" s="352"/>
      <c r="D2" s="352"/>
      <c r="E2" s="352"/>
      <c r="F2" s="352"/>
      <c r="G2" s="354"/>
      <c r="H2" s="355" t="s">
        <v>134</v>
      </c>
      <c r="I2" s="356"/>
      <c r="J2" s="356"/>
      <c r="K2" s="356"/>
      <c r="L2" s="356"/>
      <c r="M2" s="357"/>
      <c r="N2" s="351" t="s">
        <v>135</v>
      </c>
      <c r="O2" s="352"/>
      <c r="P2" s="352"/>
      <c r="Q2" s="352"/>
      <c r="R2" s="352"/>
      <c r="S2" s="353"/>
    </row>
    <row r="3" spans="1:19" ht="37.5" customHeight="1">
      <c r="A3" s="344"/>
      <c r="B3" s="348" t="s">
        <v>130</v>
      </c>
      <c r="C3" s="349"/>
      <c r="D3" s="348" t="s">
        <v>131</v>
      </c>
      <c r="E3" s="349"/>
      <c r="F3" s="348" t="s">
        <v>132</v>
      </c>
      <c r="G3" s="349"/>
      <c r="H3" s="348" t="s">
        <v>130</v>
      </c>
      <c r="I3" s="349"/>
      <c r="J3" s="348" t="s">
        <v>131</v>
      </c>
      <c r="K3" s="349"/>
      <c r="L3" s="348" t="s">
        <v>132</v>
      </c>
      <c r="M3" s="349"/>
      <c r="N3" s="348" t="s">
        <v>130</v>
      </c>
      <c r="O3" s="349"/>
      <c r="P3" s="348" t="s">
        <v>131</v>
      </c>
      <c r="Q3" s="349"/>
      <c r="R3" s="348" t="s">
        <v>132</v>
      </c>
      <c r="S3" s="350"/>
    </row>
    <row r="4" spans="1:19" ht="20.25" customHeight="1" thickBot="1">
      <c r="A4" s="112"/>
      <c r="B4" s="145">
        <v>329</v>
      </c>
      <c r="C4" s="145">
        <v>187</v>
      </c>
      <c r="D4" s="145">
        <v>907</v>
      </c>
      <c r="E4" s="146">
        <v>237</v>
      </c>
      <c r="F4" s="146">
        <v>141</v>
      </c>
      <c r="G4" s="146">
        <v>85</v>
      </c>
      <c r="H4" s="145">
        <v>64</v>
      </c>
      <c r="I4" s="145">
        <v>141</v>
      </c>
      <c r="J4" s="145">
        <v>8</v>
      </c>
      <c r="K4" s="146">
        <v>8</v>
      </c>
      <c r="L4" s="146">
        <v>1</v>
      </c>
      <c r="M4" s="146">
        <v>40</v>
      </c>
      <c r="N4" s="145">
        <v>2582</v>
      </c>
      <c r="O4" s="145">
        <v>567</v>
      </c>
      <c r="P4" s="145">
        <v>1</v>
      </c>
      <c r="Q4" s="113">
        <v>20</v>
      </c>
      <c r="R4" s="113">
        <v>1</v>
      </c>
      <c r="S4" s="114">
        <v>20</v>
      </c>
    </row>
    <row r="5" spans="1:19">
      <c r="A5" s="4"/>
    </row>
    <row r="6" spans="1:19" ht="21" customHeight="1">
      <c r="A6" s="115" t="s">
        <v>136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9">
      <c r="A7" s="4"/>
    </row>
    <row r="8" spans="1:19">
      <c r="A8" s="4"/>
    </row>
    <row r="9" spans="1:19">
      <c r="A9" s="4"/>
    </row>
    <row r="10" spans="1:19">
      <c r="A10" s="4"/>
    </row>
    <row r="11" spans="1:19">
      <c r="A11" s="4"/>
    </row>
    <row r="12" spans="1:19">
      <c r="A12" s="4"/>
    </row>
    <row r="13" spans="1:19">
      <c r="A13" s="4"/>
    </row>
    <row r="14" spans="1:19">
      <c r="A14" s="4"/>
    </row>
    <row r="15" spans="1:19">
      <c r="A15" s="4"/>
    </row>
    <row r="16" spans="1:19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  <row r="31" spans="1:1">
      <c r="A31" s="4"/>
    </row>
    <row r="32" spans="1:1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</sheetData>
  <customSheetViews>
    <customSheetView guid="{9BE6FAE6-952C-4A92-9977-3FF8E09A8CA1}" scale="90" fitToPage="1">
      <selection activeCell="M9" sqref="M9"/>
      <pageMargins left="0.37" right="0.45" top="0.75" bottom="0.27559055118110237" header="0.51181102362204722" footer="0.37"/>
      <pageSetup paperSize="9" scale="65" firstPageNumber="0" fitToHeight="0" orientation="landscape" r:id="rId1"/>
      <headerFooter alignWithMargins="0"/>
    </customSheetView>
  </customSheetViews>
  <mergeCells count="13">
    <mergeCell ref="A2:A3"/>
    <mergeCell ref="N3:O3"/>
    <mergeCell ref="P3:Q3"/>
    <mergeCell ref="R3:S3"/>
    <mergeCell ref="N2:S2"/>
    <mergeCell ref="B3:C3"/>
    <mergeCell ref="D3:E3"/>
    <mergeCell ref="F3:G3"/>
    <mergeCell ref="H3:I3"/>
    <mergeCell ref="J3:K3"/>
    <mergeCell ref="L3:M3"/>
    <mergeCell ref="B2:G2"/>
    <mergeCell ref="H2:M2"/>
  </mergeCells>
  <pageMargins left="0.37" right="0.45" top="0.75" bottom="0.27559055118110237" header="0.51181102362204722" footer="0.37"/>
  <pageSetup paperSize="9" scale="59" firstPageNumber="0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Q182"/>
  <sheetViews>
    <sheetView view="pageLayout" topLeftCell="A28" zoomScaleNormal="120" workbookViewId="0">
      <selection activeCell="A26" sqref="A26:K26"/>
    </sheetView>
  </sheetViews>
  <sheetFormatPr defaultRowHeight="12.75"/>
  <cols>
    <col min="1" max="1" width="20" customWidth="1"/>
    <col min="2" max="2" width="9.7109375" customWidth="1"/>
    <col min="3" max="3" width="10.28515625" customWidth="1"/>
    <col min="4" max="4" width="9.140625" customWidth="1"/>
    <col min="5" max="5" width="9.7109375" customWidth="1"/>
    <col min="6" max="6" width="8.7109375" customWidth="1"/>
    <col min="7" max="8" width="9" customWidth="1"/>
    <col min="9" max="9" width="7.85546875" customWidth="1"/>
    <col min="10" max="10" width="9.28515625" customWidth="1"/>
    <col min="11" max="11" width="7.5703125" customWidth="1"/>
    <col min="12" max="12" width="6.28515625" customWidth="1"/>
    <col min="13" max="13" width="5.85546875" customWidth="1"/>
    <col min="14" max="14" width="5.140625" customWidth="1"/>
    <col min="15" max="15" width="3.85546875" hidden="1" customWidth="1"/>
    <col min="16" max="16" width="9.140625" hidden="1" customWidth="1"/>
    <col min="17" max="18" width="5.28515625" customWidth="1"/>
    <col min="19" max="19" width="15.5703125" customWidth="1"/>
  </cols>
  <sheetData>
    <row r="1" spans="1:17" ht="24" customHeight="1">
      <c r="A1" s="264" t="s">
        <v>24</v>
      </c>
      <c r="B1" s="264"/>
      <c r="C1" s="264"/>
      <c r="D1" s="264"/>
      <c r="E1" s="264"/>
      <c r="F1" s="264"/>
      <c r="G1" s="264"/>
      <c r="H1" s="264"/>
      <c r="I1" s="264"/>
      <c r="J1" s="264"/>
      <c r="K1" s="11"/>
    </row>
    <row r="2" spans="1:17" ht="24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9"/>
      <c r="M2" s="9"/>
      <c r="N2" s="9"/>
      <c r="O2" s="33"/>
      <c r="P2" s="33"/>
      <c r="Q2" s="33"/>
    </row>
    <row r="3" spans="1:17" ht="23.25" customHeight="1">
      <c r="A3" s="265" t="s">
        <v>35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7" ht="21.75" customHeight="1" thickBot="1">
      <c r="A4" s="11"/>
      <c r="B4" s="12"/>
      <c r="C4" s="12"/>
      <c r="D4" s="11"/>
      <c r="E4" s="11"/>
      <c r="F4" s="11"/>
      <c r="G4" s="11"/>
      <c r="H4" s="11"/>
      <c r="I4" s="11"/>
      <c r="J4" s="11"/>
      <c r="K4" s="11"/>
    </row>
    <row r="5" spans="1:17" ht="41.25" customHeight="1">
      <c r="A5" s="270" t="s">
        <v>173</v>
      </c>
      <c r="B5" s="266" t="s">
        <v>65</v>
      </c>
      <c r="C5" s="267"/>
      <c r="D5" s="267"/>
      <c r="E5" s="267"/>
      <c r="F5" s="267"/>
      <c r="G5" s="267"/>
      <c r="H5" s="267"/>
      <c r="I5" s="267"/>
      <c r="J5" s="267"/>
      <c r="K5" s="268"/>
    </row>
    <row r="6" spans="1:17" ht="13.15" customHeight="1">
      <c r="A6" s="271"/>
      <c r="B6" s="250" t="s">
        <v>77</v>
      </c>
      <c r="C6" s="251" t="s">
        <v>78</v>
      </c>
      <c r="D6" s="253" t="s">
        <v>31</v>
      </c>
      <c r="E6" s="253" t="s">
        <v>32</v>
      </c>
      <c r="F6" s="246" t="s">
        <v>33</v>
      </c>
      <c r="G6" s="246" t="s">
        <v>37</v>
      </c>
      <c r="H6" s="253" t="s">
        <v>88</v>
      </c>
      <c r="I6" s="247" t="s">
        <v>18</v>
      </c>
      <c r="J6" s="247" t="s">
        <v>17</v>
      </c>
      <c r="K6" s="249" t="s">
        <v>2</v>
      </c>
    </row>
    <row r="7" spans="1:17" ht="33" customHeight="1" thickBot="1">
      <c r="A7" s="272"/>
      <c r="B7" s="273"/>
      <c r="C7" s="252"/>
      <c r="D7" s="254"/>
      <c r="E7" s="254"/>
      <c r="F7" s="253"/>
      <c r="G7" s="253"/>
      <c r="H7" s="254"/>
      <c r="I7" s="248"/>
      <c r="J7" s="248"/>
      <c r="K7" s="250"/>
    </row>
    <row r="8" spans="1:17" ht="28.5" customHeight="1">
      <c r="A8" s="255" t="s">
        <v>76</v>
      </c>
      <c r="B8" s="256"/>
      <c r="C8" s="256"/>
      <c r="D8" s="256"/>
      <c r="E8" s="256"/>
      <c r="F8" s="256"/>
      <c r="G8" s="256"/>
      <c r="H8" s="256"/>
      <c r="I8" s="256"/>
      <c r="J8" s="256"/>
      <c r="K8" s="257"/>
    </row>
    <row r="9" spans="1:17" ht="24" customHeight="1">
      <c r="A9" s="78" t="s">
        <v>45</v>
      </c>
      <c r="B9" s="73"/>
      <c r="C9" s="74"/>
      <c r="D9" s="73"/>
      <c r="E9" s="73"/>
      <c r="F9" s="73"/>
      <c r="G9" s="73"/>
      <c r="H9" s="73">
        <f>SUM(B9:G9)</f>
        <v>0</v>
      </c>
      <c r="I9" s="73"/>
      <c r="J9" s="73"/>
      <c r="K9" s="79">
        <f>SUM(H9:J9)</f>
        <v>0</v>
      </c>
    </row>
    <row r="10" spans="1:17" ht="21.75" customHeight="1">
      <c r="A10" s="78" t="s">
        <v>75</v>
      </c>
      <c r="B10" s="73">
        <v>158</v>
      </c>
      <c r="C10" s="73">
        <v>205</v>
      </c>
      <c r="D10" s="73">
        <v>310</v>
      </c>
      <c r="E10" s="73">
        <v>308</v>
      </c>
      <c r="F10" s="73">
        <v>91</v>
      </c>
      <c r="G10" s="73"/>
      <c r="H10" s="73">
        <f>SUM(B10:G10)</f>
        <v>1072</v>
      </c>
      <c r="I10" s="73">
        <v>4</v>
      </c>
      <c r="J10" s="73">
        <v>18</v>
      </c>
      <c r="K10" s="79">
        <f>SUM(H10:J10)</f>
        <v>1094</v>
      </c>
    </row>
    <row r="11" spans="1:17" ht="32.25" customHeight="1">
      <c r="A11" s="78" t="s">
        <v>74</v>
      </c>
      <c r="B11" s="73">
        <v>141</v>
      </c>
      <c r="C11" s="73">
        <v>118</v>
      </c>
      <c r="D11" s="73"/>
      <c r="E11" s="73">
        <v>3</v>
      </c>
      <c r="F11" s="73"/>
      <c r="G11" s="73"/>
      <c r="H11" s="73">
        <f>SUM(B11:G11)</f>
        <v>262</v>
      </c>
      <c r="I11" s="73"/>
      <c r="J11" s="73"/>
      <c r="K11" s="79">
        <f>SUM(H11:J11)</f>
        <v>262</v>
      </c>
    </row>
    <row r="12" spans="1:17" ht="17.25" customHeight="1">
      <c r="A12" s="78" t="s">
        <v>73</v>
      </c>
      <c r="B12" s="73">
        <v>13</v>
      </c>
      <c r="C12" s="73">
        <v>276</v>
      </c>
      <c r="D12" s="73">
        <v>24</v>
      </c>
      <c r="E12" s="73">
        <v>2</v>
      </c>
      <c r="F12" s="73">
        <v>0</v>
      </c>
      <c r="G12" s="73"/>
      <c r="H12" s="73">
        <f>SUM(B12:G12)</f>
        <v>315</v>
      </c>
      <c r="I12" s="73"/>
      <c r="J12" s="73"/>
      <c r="K12" s="79">
        <f>SUM(H12:J12)</f>
        <v>315</v>
      </c>
    </row>
    <row r="13" spans="1:17" ht="21.75" customHeight="1">
      <c r="A13" s="78" t="s">
        <v>69</v>
      </c>
      <c r="B13" s="73"/>
      <c r="C13" s="74"/>
      <c r="D13" s="73">
        <v>1</v>
      </c>
      <c r="E13" s="73"/>
      <c r="F13" s="73"/>
      <c r="G13" s="73"/>
      <c r="H13" s="73">
        <f>SUM(B13:G13)</f>
        <v>1</v>
      </c>
      <c r="I13" s="73"/>
      <c r="J13" s="73">
        <v>1</v>
      </c>
      <c r="K13" s="79">
        <f>SUM(H13:J13)</f>
        <v>2</v>
      </c>
    </row>
    <row r="14" spans="1:17" ht="21.75" customHeight="1">
      <c r="A14" s="78" t="s">
        <v>36</v>
      </c>
      <c r="B14" s="73">
        <f>SUM(B9:B13)</f>
        <v>312</v>
      </c>
      <c r="C14" s="73">
        <f t="shared" ref="C14:K14" si="0">SUM(C9:C13)</f>
        <v>599</v>
      </c>
      <c r="D14" s="73">
        <f t="shared" si="0"/>
        <v>335</v>
      </c>
      <c r="E14" s="73">
        <f t="shared" si="0"/>
        <v>313</v>
      </c>
      <c r="F14" s="73">
        <f t="shared" si="0"/>
        <v>91</v>
      </c>
      <c r="G14" s="73">
        <f t="shared" si="0"/>
        <v>0</v>
      </c>
      <c r="H14" s="73">
        <f t="shared" si="0"/>
        <v>1650</v>
      </c>
      <c r="I14" s="73">
        <f>SUM(I9:I13)</f>
        <v>4</v>
      </c>
      <c r="J14" s="73">
        <f t="shared" si="0"/>
        <v>19</v>
      </c>
      <c r="K14" s="80">
        <f t="shared" si="0"/>
        <v>1673</v>
      </c>
    </row>
    <row r="15" spans="1:17" ht="26.25" customHeight="1">
      <c r="A15" s="258" t="s">
        <v>72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60"/>
    </row>
    <row r="16" spans="1:17" ht="26.25" customHeight="1">
      <c r="A16" s="62" t="s">
        <v>41</v>
      </c>
      <c r="B16" s="81"/>
      <c r="C16" s="81">
        <v>237</v>
      </c>
      <c r="E16" s="81"/>
      <c r="F16" s="81"/>
      <c r="G16" s="81"/>
      <c r="H16" s="73">
        <f>SUM(B16:G16)</f>
        <v>237</v>
      </c>
      <c r="I16" s="81"/>
      <c r="J16" s="81"/>
      <c r="K16" s="79">
        <f>SUM(H16:J16)</f>
        <v>237</v>
      </c>
    </row>
    <row r="17" spans="1:11" ht="22.5" customHeight="1">
      <c r="A17" s="62" t="s">
        <v>42</v>
      </c>
      <c r="B17" s="81"/>
      <c r="C17" s="81"/>
      <c r="D17" s="81">
        <v>2046</v>
      </c>
      <c r="E17" s="81"/>
      <c r="F17" s="81"/>
      <c r="G17" s="81"/>
      <c r="H17" s="73">
        <f t="shared" ref="H17:H23" si="1">SUM(B17:G17)</f>
        <v>2046</v>
      </c>
      <c r="I17" s="81"/>
      <c r="J17" s="81"/>
      <c r="K17" s="79">
        <f t="shared" ref="K17:K28" si="2">SUM(H17:J17)</f>
        <v>2046</v>
      </c>
    </row>
    <row r="18" spans="1:11" ht="24.75" customHeight="1">
      <c r="A18" s="62" t="s">
        <v>43</v>
      </c>
      <c r="B18" s="81"/>
      <c r="C18" s="81"/>
      <c r="D18" s="81"/>
      <c r="E18" s="81">
        <v>1749</v>
      </c>
      <c r="F18" s="81">
        <v>11</v>
      </c>
      <c r="G18" s="81"/>
      <c r="H18" s="73">
        <f t="shared" si="1"/>
        <v>1760</v>
      </c>
      <c r="I18" s="81"/>
      <c r="J18" s="81"/>
      <c r="K18" s="79">
        <f t="shared" si="2"/>
        <v>1760</v>
      </c>
    </row>
    <row r="19" spans="1:11" ht="24" customHeight="1">
      <c r="A19" s="62" t="s">
        <v>44</v>
      </c>
      <c r="B19" s="81"/>
      <c r="C19" s="81"/>
      <c r="D19" s="81"/>
      <c r="E19" s="81">
        <v>191</v>
      </c>
      <c r="F19" s="81"/>
      <c r="G19" s="81"/>
      <c r="H19" s="73">
        <f t="shared" si="1"/>
        <v>191</v>
      </c>
      <c r="I19" s="81"/>
      <c r="J19" s="81"/>
      <c r="K19" s="79">
        <f t="shared" si="2"/>
        <v>191</v>
      </c>
    </row>
    <row r="20" spans="1:11" ht="24.75" customHeight="1">
      <c r="A20" s="62" t="s">
        <v>45</v>
      </c>
      <c r="B20" s="81"/>
      <c r="C20" s="81">
        <v>16987</v>
      </c>
      <c r="D20" s="81">
        <v>10599</v>
      </c>
      <c r="E20" s="81">
        <v>135</v>
      </c>
      <c r="F20" s="81"/>
      <c r="G20" s="81"/>
      <c r="H20" s="73">
        <f>SUM(C20:G20)</f>
        <v>27721</v>
      </c>
      <c r="I20" s="81"/>
      <c r="J20" s="81"/>
      <c r="K20" s="79">
        <f t="shared" ref="K20" si="3">SUM(H20:J20)</f>
        <v>27721</v>
      </c>
    </row>
    <row r="21" spans="1:11" ht="27.75" customHeight="1">
      <c r="A21" s="62" t="s">
        <v>66</v>
      </c>
      <c r="B21" s="81"/>
      <c r="C21" s="81"/>
      <c r="D21" s="81"/>
      <c r="E21" s="81">
        <v>22</v>
      </c>
      <c r="F21" s="81">
        <v>42</v>
      </c>
      <c r="G21" s="81"/>
      <c r="H21" s="73">
        <f t="shared" si="1"/>
        <v>64</v>
      </c>
      <c r="I21" s="81"/>
      <c r="J21" s="81"/>
      <c r="K21" s="79">
        <f t="shared" si="2"/>
        <v>64</v>
      </c>
    </row>
    <row r="22" spans="1:11" ht="29.25" customHeight="1">
      <c r="A22" s="62" t="s">
        <v>260</v>
      </c>
      <c r="B22" s="81"/>
      <c r="C22" s="81"/>
      <c r="D22" s="81"/>
      <c r="E22" s="81"/>
      <c r="F22" s="81">
        <v>50</v>
      </c>
      <c r="G22" s="81"/>
      <c r="H22" s="73">
        <f t="shared" si="1"/>
        <v>50</v>
      </c>
      <c r="I22" s="81"/>
      <c r="J22" s="81"/>
      <c r="K22" s="79">
        <f t="shared" ref="K22" si="4">SUM(H22:J22)</f>
        <v>50</v>
      </c>
    </row>
    <row r="23" spans="1:11" ht="27" customHeight="1">
      <c r="A23" s="62" t="s">
        <v>69</v>
      </c>
      <c r="B23" s="81"/>
      <c r="C23" s="81"/>
      <c r="D23" s="81">
        <v>30</v>
      </c>
      <c r="E23" s="81">
        <v>266</v>
      </c>
      <c r="F23" s="81">
        <v>216</v>
      </c>
      <c r="G23" s="81"/>
      <c r="H23" s="73">
        <f t="shared" si="1"/>
        <v>512</v>
      </c>
      <c r="I23" s="81"/>
      <c r="J23" s="81"/>
      <c r="K23" s="79">
        <f t="shared" si="2"/>
        <v>512</v>
      </c>
    </row>
    <row r="24" spans="1:11" ht="23.25" customHeight="1">
      <c r="A24" s="78" t="s">
        <v>36</v>
      </c>
      <c r="B24" s="81">
        <f>SUM(B16:B23)</f>
        <v>0</v>
      </c>
      <c r="C24" s="81">
        <f>SUM(C16:C23)</f>
        <v>17224</v>
      </c>
      <c r="D24" s="81">
        <f t="shared" ref="D24:K24" si="5">SUM(D16:D23)</f>
        <v>12675</v>
      </c>
      <c r="E24" s="81">
        <f t="shared" si="5"/>
        <v>2363</v>
      </c>
      <c r="F24" s="81">
        <f t="shared" si="5"/>
        <v>319</v>
      </c>
      <c r="G24" s="81">
        <f t="shared" si="5"/>
        <v>0</v>
      </c>
      <c r="H24" s="81">
        <f t="shared" si="5"/>
        <v>32581</v>
      </c>
      <c r="I24" s="81">
        <f t="shared" si="5"/>
        <v>0</v>
      </c>
      <c r="J24" s="81">
        <f t="shared" si="5"/>
        <v>0</v>
      </c>
      <c r="K24" s="82">
        <f t="shared" si="5"/>
        <v>32581</v>
      </c>
    </row>
    <row r="25" spans="1:11" ht="24.75" customHeight="1" thickBot="1">
      <c r="A25" s="238" t="s">
        <v>99</v>
      </c>
      <c r="B25" s="236">
        <f>SUM(B14+B24)</f>
        <v>312</v>
      </c>
      <c r="C25" s="236">
        <f t="shared" ref="C25:K25" si="6">SUM(C14+C24)</f>
        <v>17823</v>
      </c>
      <c r="D25" s="236">
        <f t="shared" si="6"/>
        <v>13010</v>
      </c>
      <c r="E25" s="236">
        <f t="shared" si="6"/>
        <v>2676</v>
      </c>
      <c r="F25" s="236">
        <f t="shared" si="6"/>
        <v>410</v>
      </c>
      <c r="G25" s="236">
        <f t="shared" si="6"/>
        <v>0</v>
      </c>
      <c r="H25" s="236">
        <f t="shared" si="6"/>
        <v>34231</v>
      </c>
      <c r="I25" s="236">
        <f t="shared" si="6"/>
        <v>4</v>
      </c>
      <c r="J25" s="236">
        <f t="shared" si="6"/>
        <v>19</v>
      </c>
      <c r="K25" s="237">
        <f t="shared" si="6"/>
        <v>34254</v>
      </c>
    </row>
    <row r="26" spans="1:11" ht="25.5" customHeight="1">
      <c r="A26" s="261" t="s">
        <v>71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3"/>
    </row>
    <row r="27" spans="1:11" ht="42" customHeight="1">
      <c r="A27" s="234" t="s">
        <v>79</v>
      </c>
      <c r="B27" s="232"/>
      <c r="C27" s="232"/>
      <c r="D27" s="232"/>
      <c r="E27" s="233">
        <v>6661</v>
      </c>
      <c r="F27" s="233">
        <v>3262</v>
      </c>
      <c r="G27" s="233"/>
      <c r="H27" s="60">
        <f>SUM(B27:G27)</f>
        <v>9923</v>
      </c>
      <c r="I27" s="232"/>
      <c r="J27" s="232"/>
      <c r="K27" s="61">
        <f t="shared" si="2"/>
        <v>9923</v>
      </c>
    </row>
    <row r="28" spans="1:11" ht="36" customHeight="1">
      <c r="A28" s="234" t="s">
        <v>70</v>
      </c>
      <c r="B28" s="233"/>
      <c r="C28" s="233"/>
      <c r="D28" s="233"/>
      <c r="E28" s="233">
        <v>5514</v>
      </c>
      <c r="F28" s="233"/>
      <c r="G28" s="233"/>
      <c r="H28" s="60">
        <f>SUM(B28:G28)</f>
        <v>5514</v>
      </c>
      <c r="I28" s="233"/>
      <c r="J28" s="233"/>
      <c r="K28" s="61">
        <f t="shared" si="2"/>
        <v>5514</v>
      </c>
    </row>
    <row r="29" spans="1:11" ht="37.5" customHeight="1">
      <c r="A29" s="73" t="s">
        <v>170</v>
      </c>
      <c r="B29" s="233"/>
      <c r="C29" s="233"/>
      <c r="D29" s="233"/>
      <c r="E29" s="233"/>
      <c r="F29" s="233"/>
      <c r="G29" s="233"/>
      <c r="H29" s="73"/>
      <c r="I29" s="233">
        <v>37</v>
      </c>
      <c r="J29" s="233"/>
      <c r="K29" s="74">
        <v>37</v>
      </c>
    </row>
    <row r="30" spans="1:11" s="75" customFormat="1" ht="30.75" customHeight="1" thickBot="1">
      <c r="A30" s="235" t="s">
        <v>100</v>
      </c>
      <c r="B30" s="236">
        <f t="shared" ref="B30:H30" si="7">SUM(B27:B28)</f>
        <v>0</v>
      </c>
      <c r="C30" s="236">
        <f t="shared" si="7"/>
        <v>0</v>
      </c>
      <c r="D30" s="236">
        <f t="shared" si="7"/>
        <v>0</v>
      </c>
      <c r="E30" s="236">
        <f t="shared" si="7"/>
        <v>12175</v>
      </c>
      <c r="F30" s="236">
        <f t="shared" si="7"/>
        <v>3262</v>
      </c>
      <c r="G30" s="236">
        <f t="shared" si="7"/>
        <v>0</v>
      </c>
      <c r="H30" s="236">
        <f t="shared" si="7"/>
        <v>15437</v>
      </c>
      <c r="I30" s="236">
        <v>37</v>
      </c>
      <c r="J30" s="236">
        <f>SUM(J27:J28)</f>
        <v>0</v>
      </c>
      <c r="K30" s="237">
        <f>SUM(H30+I30)</f>
        <v>15474</v>
      </c>
    </row>
    <row r="31" spans="1:11" ht="16.5" customHeight="1"/>
    <row r="39" spans="1:11" ht="25.5" customHeight="1"/>
    <row r="44" spans="1:1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10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5"/>
      <c r="B56" s="241"/>
      <c r="C56" s="242"/>
      <c r="D56" s="242"/>
      <c r="E56" s="4"/>
      <c r="F56" s="4"/>
      <c r="G56" s="4"/>
      <c r="H56" s="4"/>
      <c r="I56" s="4"/>
      <c r="J56" s="4"/>
      <c r="K56" s="4"/>
    </row>
    <row r="57" spans="1:11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</sheetData>
  <customSheetViews>
    <customSheetView guid="{9BE6FAE6-952C-4A92-9977-3FF8E09A8CA1}" showPageBreaks="1" hiddenColumns="1" view="pageLayout" topLeftCell="A10">
      <selection activeCell="H34" sqref="H34"/>
      <pageMargins left="0.62992125984251968" right="0.55118110236220474" top="0.74803149606299213" bottom="0.43307086614173229" header="0.51181102362204722" footer="0.51181102362204722"/>
      <pageSetup paperSize="9" firstPageNumber="0" orientation="landscape" r:id="rId1"/>
    </customSheetView>
  </customSheetViews>
  <mergeCells count="20">
    <mergeCell ref="A1:J1"/>
    <mergeCell ref="A3:K3"/>
    <mergeCell ref="B5:K5"/>
    <mergeCell ref="A2:D2"/>
    <mergeCell ref="E2:K2"/>
    <mergeCell ref="A5:A7"/>
    <mergeCell ref="B6:B7"/>
    <mergeCell ref="H6:H7"/>
    <mergeCell ref="B56:D56"/>
    <mergeCell ref="J6:J7"/>
    <mergeCell ref="K6:K7"/>
    <mergeCell ref="C6:C7"/>
    <mergeCell ref="D6:D7"/>
    <mergeCell ref="E6:E7"/>
    <mergeCell ref="F6:F7"/>
    <mergeCell ref="G6:G7"/>
    <mergeCell ref="I6:I7"/>
    <mergeCell ref="A8:K8"/>
    <mergeCell ref="A15:K15"/>
    <mergeCell ref="A26:K26"/>
  </mergeCells>
  <pageMargins left="0.62992125984251968" right="0.55118110236220474" top="0.74803149606299213" bottom="0.43307086614173229" header="0.51181102362204722" footer="0.51181102362204722"/>
  <pageSetup paperSize="9" firstPageNumber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T163"/>
  <sheetViews>
    <sheetView view="pageLayout" zoomScale="70" zoomScaleNormal="120" zoomScalePageLayoutView="70" workbookViewId="0">
      <selection sqref="A1:O1"/>
    </sheetView>
  </sheetViews>
  <sheetFormatPr defaultRowHeight="12.75"/>
  <cols>
    <col min="1" max="1" width="20" customWidth="1"/>
    <col min="2" max="2" width="9.5703125" customWidth="1"/>
    <col min="3" max="3" width="8.42578125" customWidth="1"/>
    <col min="4" max="4" width="10.5703125" customWidth="1"/>
    <col min="5" max="5" width="11.85546875" customWidth="1"/>
    <col min="6" max="6" width="9.85546875" customWidth="1"/>
    <col min="7" max="7" width="6.5703125" customWidth="1"/>
    <col min="8" max="8" width="5.7109375" customWidth="1"/>
    <col min="9" max="9" width="6.42578125" customWidth="1"/>
    <col min="10" max="10" width="6.140625" customWidth="1"/>
    <col min="11" max="13" width="8.5703125" customWidth="1"/>
    <col min="14" max="14" width="9.7109375" customWidth="1"/>
    <col min="15" max="15" width="6.28515625" customWidth="1"/>
    <col min="16" max="16" width="5.85546875" customWidth="1"/>
    <col min="17" max="17" width="5.140625" customWidth="1"/>
    <col min="18" max="18" width="3.85546875" hidden="1" customWidth="1"/>
    <col min="19" max="19" width="9.140625" hidden="1" customWidth="1"/>
    <col min="20" max="21" width="5.28515625" customWidth="1"/>
    <col min="22" max="22" width="15.5703125" customWidth="1"/>
  </cols>
  <sheetData>
    <row r="1" spans="1:20" ht="28.5" customHeight="1">
      <c r="A1" s="264" t="s">
        <v>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20" ht="10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9"/>
      <c r="P2" s="9"/>
      <c r="Q2" s="9"/>
      <c r="R2" s="33"/>
      <c r="S2" s="33"/>
      <c r="T2" s="33"/>
    </row>
    <row r="3" spans="1:20" ht="24.6" customHeight="1">
      <c r="A3" s="243" t="s">
        <v>90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20" ht="10.9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0" ht="22.5" customHeight="1" thickBot="1">
      <c r="A5" s="270" t="s">
        <v>173</v>
      </c>
      <c r="B5" s="277">
        <v>43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</row>
    <row r="6" spans="1:20" ht="13.15" customHeight="1">
      <c r="A6" s="271"/>
      <c r="B6" s="280" t="s">
        <v>31</v>
      </c>
      <c r="C6" s="274" t="s">
        <v>32</v>
      </c>
      <c r="D6" s="256" t="s">
        <v>33</v>
      </c>
      <c r="E6" s="256" t="s">
        <v>37</v>
      </c>
      <c r="F6" s="274" t="s">
        <v>88</v>
      </c>
      <c r="G6" s="275" t="s">
        <v>17</v>
      </c>
      <c r="H6" s="275"/>
      <c r="I6" s="275"/>
      <c r="J6" s="275"/>
      <c r="K6" s="275"/>
      <c r="L6" s="275"/>
      <c r="M6" s="275" t="s">
        <v>18</v>
      </c>
      <c r="N6" s="257" t="s">
        <v>2</v>
      </c>
    </row>
    <row r="7" spans="1:20" ht="114.75" customHeight="1" thickBot="1">
      <c r="A7" s="276"/>
      <c r="B7" s="252"/>
      <c r="C7" s="254"/>
      <c r="D7" s="253"/>
      <c r="E7" s="253"/>
      <c r="F7" s="254"/>
      <c r="G7" s="69" t="s">
        <v>77</v>
      </c>
      <c r="H7" s="69" t="s">
        <v>78</v>
      </c>
      <c r="I7" s="69" t="s">
        <v>31</v>
      </c>
      <c r="J7" s="69" t="s">
        <v>32</v>
      </c>
      <c r="K7" s="59" t="s">
        <v>33</v>
      </c>
      <c r="L7" s="59" t="s">
        <v>89</v>
      </c>
      <c r="M7" s="248"/>
      <c r="N7" s="250"/>
    </row>
    <row r="8" spans="1:20" ht="36.75" customHeight="1" thickBot="1">
      <c r="A8" s="229" t="s">
        <v>39</v>
      </c>
      <c r="B8" s="188">
        <v>907</v>
      </c>
      <c r="C8" s="189">
        <v>985</v>
      </c>
      <c r="D8" s="189">
        <v>208</v>
      </c>
      <c r="E8" s="189">
        <v>13</v>
      </c>
      <c r="F8" s="189">
        <f>SUM(B8+C8+D8+E8)</f>
        <v>2113</v>
      </c>
      <c r="G8" s="189">
        <v>251</v>
      </c>
      <c r="H8" s="192">
        <v>1399</v>
      </c>
      <c r="I8" s="192">
        <v>4062</v>
      </c>
      <c r="J8" s="192">
        <v>704</v>
      </c>
      <c r="K8" s="192">
        <v>88</v>
      </c>
      <c r="L8" s="189">
        <f>SUM(G8+H8+I8+J8+K8)</f>
        <v>6504</v>
      </c>
      <c r="M8" s="189">
        <v>1309</v>
      </c>
      <c r="N8" s="72">
        <f>SUM(F8+L8+M8)</f>
        <v>9926</v>
      </c>
    </row>
    <row r="9" spans="1:20" ht="32.25" customHeight="1" thickBot="1">
      <c r="A9" s="230" t="s">
        <v>40</v>
      </c>
      <c r="B9" s="226"/>
      <c r="C9" s="203">
        <v>210</v>
      </c>
      <c r="D9" s="203">
        <v>41</v>
      </c>
      <c r="E9" s="203"/>
      <c r="F9" s="38">
        <f>SUM(B9:E9)</f>
        <v>251</v>
      </c>
      <c r="G9" s="203"/>
      <c r="H9" s="212">
        <v>273</v>
      </c>
      <c r="I9" s="212">
        <v>11</v>
      </c>
      <c r="J9" s="212">
        <v>50</v>
      </c>
      <c r="K9" s="212"/>
      <c r="L9" s="39">
        <f>SUM(G9:K9)</f>
        <v>334</v>
      </c>
      <c r="M9" s="190">
        <v>11</v>
      </c>
      <c r="N9" s="72">
        <f>SUM(F9+L9+M9)</f>
        <v>596</v>
      </c>
    </row>
    <row r="10" spans="1:20" ht="34.5" customHeight="1" thickBot="1">
      <c r="A10" s="231" t="s">
        <v>38</v>
      </c>
      <c r="B10" s="227">
        <v>2</v>
      </c>
      <c r="C10" s="211">
        <v>25</v>
      </c>
      <c r="D10" s="211">
        <v>9</v>
      </c>
      <c r="E10" s="211"/>
      <c r="F10" s="70">
        <f>SUM(B10:E10)</f>
        <v>36</v>
      </c>
      <c r="G10" s="211"/>
      <c r="H10" s="228"/>
      <c r="I10" s="228"/>
      <c r="J10" s="228">
        <v>8</v>
      </c>
      <c r="K10" s="228">
        <v>2</v>
      </c>
      <c r="L10" s="68">
        <f>SUM(G10:K10)</f>
        <v>10</v>
      </c>
      <c r="M10" s="71"/>
      <c r="N10" s="184">
        <f>SUM(F10+L10+M10)</f>
        <v>46</v>
      </c>
    </row>
    <row r="11" spans="1:20" ht="31.5" customHeight="1" thickBot="1">
      <c r="A11" s="225" t="s">
        <v>36</v>
      </c>
      <c r="B11" s="222">
        <f>SUM(B8:B10)</f>
        <v>909</v>
      </c>
      <c r="C11" s="222">
        <f t="shared" ref="C11:M11" si="0">SUM(C8:C10)</f>
        <v>1220</v>
      </c>
      <c r="D11" s="222">
        <f t="shared" si="0"/>
        <v>258</v>
      </c>
      <c r="E11" s="222">
        <f t="shared" si="0"/>
        <v>13</v>
      </c>
      <c r="F11" s="222">
        <f t="shared" si="0"/>
        <v>2400</v>
      </c>
      <c r="G11" s="222">
        <f t="shared" si="0"/>
        <v>251</v>
      </c>
      <c r="H11" s="222">
        <f t="shared" si="0"/>
        <v>1672</v>
      </c>
      <c r="I11" s="222">
        <v>3622</v>
      </c>
      <c r="J11" s="222">
        <v>544</v>
      </c>
      <c r="K11" s="222">
        <f t="shared" si="0"/>
        <v>90</v>
      </c>
      <c r="L11" s="222">
        <f>SUM(L8:L10)</f>
        <v>6848</v>
      </c>
      <c r="M11" s="223">
        <f t="shared" si="0"/>
        <v>1320</v>
      </c>
      <c r="N11" s="224">
        <f>SUM(F11+L11+M11)</f>
        <v>10568</v>
      </c>
    </row>
    <row r="12" spans="1:20" ht="16.5" customHeight="1"/>
    <row r="20" spans="1:14" ht="25.5" customHeight="1"/>
    <row r="25" spans="1:14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1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5"/>
      <c r="B37" s="4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</sheetData>
  <customSheetViews>
    <customSheetView guid="{9BE6FAE6-952C-4A92-9977-3FF8E09A8CA1}" scale="70" showPageBreaks="1" hiddenColumns="1" view="pageLayout">
      <selection activeCell="A5" sqref="A5:N11"/>
      <pageMargins left="0.62992125984251968" right="0.55118110236220474" top="0.74803149606299213" bottom="0.43307086614173229" header="0.51181102362204722" footer="0.51181102362204722"/>
      <pageSetup paperSize="9" firstPageNumber="0" orientation="landscape" r:id="rId1"/>
    </customSheetView>
  </customSheetViews>
  <mergeCells count="14">
    <mergeCell ref="A1:O1"/>
    <mergeCell ref="N6:N7"/>
    <mergeCell ref="F6:F7"/>
    <mergeCell ref="G6:L6"/>
    <mergeCell ref="M6:M7"/>
    <mergeCell ref="A2:B2"/>
    <mergeCell ref="C2:N2"/>
    <mergeCell ref="A3:N3"/>
    <mergeCell ref="A5:A7"/>
    <mergeCell ref="B5:N5"/>
    <mergeCell ref="B6:B7"/>
    <mergeCell ref="C6:C7"/>
    <mergeCell ref="D6:D7"/>
    <mergeCell ref="E6:E7"/>
  </mergeCells>
  <pageMargins left="0.62992125984251968" right="0.55118110236220474" top="0.74803149606299213" bottom="0.43307086614173229" header="0.51181102362204722" footer="0.51181102362204722"/>
  <pageSetup paperSize="9" firstPageNumber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T163"/>
  <sheetViews>
    <sheetView view="pageLayout" topLeftCell="A10" zoomScale="70" zoomScaleNormal="120" zoomScalePageLayoutView="70" workbookViewId="0">
      <selection sqref="A1:N1"/>
    </sheetView>
  </sheetViews>
  <sheetFormatPr defaultRowHeight="12.75"/>
  <cols>
    <col min="1" max="1" width="20" customWidth="1"/>
    <col min="2" max="2" width="8.7109375" customWidth="1"/>
    <col min="3" max="3" width="9.42578125" customWidth="1"/>
    <col min="4" max="4" width="9.140625" customWidth="1"/>
    <col min="5" max="5" width="9.7109375" customWidth="1"/>
    <col min="6" max="6" width="10.5703125" customWidth="1"/>
    <col min="7" max="7" width="9" customWidth="1"/>
    <col min="8" max="8" width="7.85546875" customWidth="1"/>
    <col min="9" max="9" width="7" customWidth="1"/>
    <col min="10" max="10" width="9.28515625" customWidth="1"/>
    <col min="11" max="11" width="7.85546875" customWidth="1"/>
    <col min="12" max="13" width="7.42578125" customWidth="1"/>
    <col min="14" max="14" width="7.5703125" customWidth="1"/>
    <col min="15" max="15" width="6.28515625" customWidth="1"/>
    <col min="16" max="16" width="5.85546875" customWidth="1"/>
    <col min="17" max="17" width="5.140625" customWidth="1"/>
    <col min="18" max="18" width="3.85546875" hidden="1" customWidth="1"/>
    <col min="19" max="19" width="9.140625" hidden="1" customWidth="1"/>
    <col min="20" max="21" width="5.28515625" customWidth="1"/>
    <col min="22" max="22" width="15.5703125" customWidth="1"/>
  </cols>
  <sheetData>
    <row r="1" spans="1:20" ht="35.25" customHeight="1">
      <c r="A1" s="264" t="s">
        <v>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20" ht="10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9"/>
      <c r="P2" s="9"/>
      <c r="Q2" s="9"/>
      <c r="R2" s="33"/>
      <c r="S2" s="33"/>
      <c r="T2" s="33"/>
    </row>
    <row r="3" spans="1:20" ht="24.6" customHeight="1">
      <c r="A3" s="243" t="s">
        <v>101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20" ht="10.9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20" ht="22.5" customHeight="1" thickBot="1">
      <c r="A5" s="270" t="s">
        <v>173</v>
      </c>
      <c r="B5" s="277" t="s">
        <v>58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1:20" ht="13.15" customHeight="1">
      <c r="A6" s="271"/>
      <c r="B6" s="284" t="s">
        <v>77</v>
      </c>
      <c r="C6" s="280" t="s">
        <v>78</v>
      </c>
      <c r="D6" s="274" t="s">
        <v>31</v>
      </c>
      <c r="E6" s="274" t="s">
        <v>32</v>
      </c>
      <c r="F6" s="256" t="s">
        <v>33</v>
      </c>
      <c r="G6" s="256" t="s">
        <v>37</v>
      </c>
      <c r="H6" s="275" t="s">
        <v>18</v>
      </c>
      <c r="I6" s="275" t="s">
        <v>17</v>
      </c>
      <c r="J6" s="275"/>
      <c r="K6" s="275"/>
      <c r="L6" s="275"/>
      <c r="M6" s="275"/>
      <c r="N6" s="257" t="s">
        <v>2</v>
      </c>
    </row>
    <row r="7" spans="1:20" ht="43.9" customHeight="1" thickBot="1">
      <c r="A7" s="276"/>
      <c r="B7" s="285"/>
      <c r="C7" s="286"/>
      <c r="D7" s="287"/>
      <c r="E7" s="287"/>
      <c r="F7" s="288"/>
      <c r="G7" s="288"/>
      <c r="H7" s="289"/>
      <c r="I7" s="53" t="s">
        <v>77</v>
      </c>
      <c r="J7" s="53" t="s">
        <v>78</v>
      </c>
      <c r="K7" s="53" t="s">
        <v>31</v>
      </c>
      <c r="L7" s="53" t="s">
        <v>32</v>
      </c>
      <c r="M7" s="57" t="s">
        <v>33</v>
      </c>
      <c r="N7" s="281"/>
    </row>
    <row r="8" spans="1:20" ht="38.25">
      <c r="A8" s="64" t="s">
        <v>91</v>
      </c>
      <c r="B8" s="88"/>
      <c r="C8" s="89"/>
      <c r="D8" s="38">
        <v>1</v>
      </c>
      <c r="E8" s="38">
        <v>2</v>
      </c>
      <c r="F8" s="38"/>
      <c r="G8" s="38"/>
      <c r="H8" s="38"/>
      <c r="I8" s="38"/>
      <c r="J8" s="39"/>
      <c r="K8" s="39"/>
      <c r="L8" s="39"/>
      <c r="M8" s="39"/>
      <c r="N8" s="52">
        <f>SUM(B8:M8)</f>
        <v>3</v>
      </c>
    </row>
    <row r="9" spans="1:20" ht="23.25" customHeight="1">
      <c r="A9" s="65" t="s">
        <v>57</v>
      </c>
      <c r="B9" s="83"/>
      <c r="C9" s="90"/>
      <c r="D9" s="84">
        <v>1</v>
      </c>
      <c r="E9" s="84">
        <v>1</v>
      </c>
      <c r="F9" s="84"/>
      <c r="G9" s="84"/>
      <c r="H9" s="84"/>
      <c r="I9" s="84"/>
      <c r="J9" s="85"/>
      <c r="K9" s="85"/>
      <c r="L9" s="85"/>
      <c r="M9" s="85"/>
      <c r="N9" s="52">
        <f>SUM(B9:M9)</f>
        <v>2</v>
      </c>
    </row>
    <row r="10" spans="1:20" ht="41.25" customHeight="1">
      <c r="A10" s="76" t="s">
        <v>92</v>
      </c>
      <c r="B10" s="91"/>
      <c r="C10" s="92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52">
        <f>SUM(B10:M10)</f>
        <v>0</v>
      </c>
    </row>
    <row r="11" spans="1:20" ht="26.25" thickBot="1">
      <c r="A11" s="66" t="s">
        <v>93</v>
      </c>
      <c r="B11" s="91"/>
      <c r="C11" s="92">
        <v>5</v>
      </c>
      <c r="D11" s="86">
        <v>2</v>
      </c>
      <c r="E11" s="86">
        <v>1</v>
      </c>
      <c r="F11" s="86"/>
      <c r="G11" s="86"/>
      <c r="H11" s="86">
        <v>2</v>
      </c>
      <c r="I11" s="86"/>
      <c r="J11" s="87"/>
      <c r="K11" s="87">
        <v>5</v>
      </c>
      <c r="L11" s="87">
        <v>4</v>
      </c>
      <c r="M11" s="87"/>
      <c r="N11" s="52">
        <f>SUM(B11:M11)</f>
        <v>19</v>
      </c>
    </row>
    <row r="12" spans="1:20" ht="34.5" customHeight="1" thickBot="1">
      <c r="A12" s="67" t="s">
        <v>36</v>
      </c>
      <c r="B12" s="221">
        <f t="shared" ref="B12:N12" si="0">SUM(B8:B11)</f>
        <v>0</v>
      </c>
      <c r="C12" s="221">
        <f t="shared" si="0"/>
        <v>5</v>
      </c>
      <c r="D12" s="221">
        <f t="shared" si="0"/>
        <v>4</v>
      </c>
      <c r="E12" s="221">
        <f t="shared" si="0"/>
        <v>4</v>
      </c>
      <c r="F12" s="221">
        <f t="shared" si="0"/>
        <v>0</v>
      </c>
      <c r="G12" s="221">
        <f t="shared" si="0"/>
        <v>0</v>
      </c>
      <c r="H12" s="221">
        <f t="shared" si="0"/>
        <v>2</v>
      </c>
      <c r="I12" s="221">
        <f t="shared" si="0"/>
        <v>0</v>
      </c>
      <c r="J12" s="221">
        <f t="shared" si="0"/>
        <v>0</v>
      </c>
      <c r="K12" s="221">
        <f t="shared" si="0"/>
        <v>5</v>
      </c>
      <c r="L12" s="221">
        <f t="shared" si="0"/>
        <v>4</v>
      </c>
      <c r="M12" s="221">
        <f t="shared" si="0"/>
        <v>0</v>
      </c>
      <c r="N12" s="220">
        <f t="shared" si="0"/>
        <v>24</v>
      </c>
    </row>
    <row r="20" spans="1:14" ht="25.5" customHeight="1"/>
    <row r="25" spans="1:14">
      <c r="A25" s="8"/>
      <c r="B25" s="8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8"/>
      <c r="B26" s="8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8"/>
      <c r="B27" s="8"/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6"/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6"/>
      <c r="B30" s="6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>
      <c r="A32" s="10"/>
      <c r="B32" s="10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6"/>
      <c r="B33" s="6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6"/>
      <c r="B34" s="6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>
      <c r="A35" s="6"/>
      <c r="B35" s="6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5"/>
      <c r="B37" s="5"/>
      <c r="C37" s="5"/>
      <c r="D37" s="49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6"/>
      <c r="B39" s="6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>
      <c r="A40" s="6"/>
      <c r="B40" s="6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>
      <c r="A42" s="6"/>
      <c r="B42" s="6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>
      <c r="A43" s="7"/>
      <c r="B43" s="7"/>
      <c r="C43" s="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>
      <c r="A44" s="6"/>
      <c r="B44" s="6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5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>
      <c r="A46" s="6"/>
      <c r="B46" s="6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>
      <c r="A47" s="5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A48" s="8"/>
      <c r="B48" s="8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8"/>
      <c r="B49" s="8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8"/>
      <c r="B50" s="8"/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6"/>
      <c r="B51" s="6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6"/>
      <c r="B52" s="6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6"/>
      <c r="B53" s="6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</sheetData>
  <customSheetViews>
    <customSheetView guid="{9BE6FAE6-952C-4A92-9977-3FF8E09A8CA1}" scale="70" showPageBreaks="1" hiddenColumns="1" view="pageLayout">
      <selection activeCell="K16" sqref="K16"/>
      <pageMargins left="0.62992125984251968" right="0.55118110236220474" top="0.74803149606299213" bottom="0.43307086614173229" header="0.51181102362204722" footer="0.51181102362204722"/>
      <pageSetup paperSize="9" firstPageNumber="0" orientation="landscape" r:id="rId1"/>
    </customSheetView>
  </customSheetViews>
  <mergeCells count="15">
    <mergeCell ref="A1:N1"/>
    <mergeCell ref="N6:N7"/>
    <mergeCell ref="B5:N5"/>
    <mergeCell ref="B6:B7"/>
    <mergeCell ref="C6:C7"/>
    <mergeCell ref="A2:D2"/>
    <mergeCell ref="E2:N2"/>
    <mergeCell ref="A3:N3"/>
    <mergeCell ref="A5:A7"/>
    <mergeCell ref="D6:D7"/>
    <mergeCell ref="E6:E7"/>
    <mergeCell ref="F6:F7"/>
    <mergeCell ref="G6:G7"/>
    <mergeCell ref="H6:H7"/>
    <mergeCell ref="I6:M6"/>
  </mergeCells>
  <pageMargins left="0.62992125984251968" right="0.55118110236220474" top="0.74803149606299213" bottom="0.43307086614173229" header="0.51181102362204722" footer="0.51181102362204722"/>
  <pageSetup paperSize="9" firstPageNumber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дети"/>
  <dimension ref="A1:V190"/>
  <sheetViews>
    <sheetView view="pageLayout" topLeftCell="A4" zoomScale="70" zoomScaleNormal="120" zoomScalePageLayoutView="70" workbookViewId="0">
      <selection activeCell="R29" sqref="R29"/>
    </sheetView>
  </sheetViews>
  <sheetFormatPr defaultRowHeight="12.75"/>
  <cols>
    <col min="1" max="1" width="20" customWidth="1"/>
    <col min="2" max="3" width="6.140625" customWidth="1"/>
    <col min="4" max="4" width="6" customWidth="1"/>
    <col min="5" max="5" width="6.5703125" customWidth="1"/>
    <col min="6" max="6" width="5.7109375" customWidth="1"/>
    <col min="7" max="7" width="5.42578125" customWidth="1"/>
    <col min="8" max="8" width="6.85546875" customWidth="1"/>
    <col min="9" max="9" width="6.7109375" customWidth="1"/>
    <col min="10" max="10" width="5.140625" customWidth="1"/>
    <col min="11" max="11" width="5.28515625" customWidth="1"/>
    <col min="12" max="12" width="6.5703125" customWidth="1"/>
    <col min="13" max="13" width="6" customWidth="1"/>
    <col min="14" max="15" width="5" customWidth="1"/>
    <col min="16" max="16" width="5.28515625" customWidth="1"/>
    <col min="17" max="17" width="6.28515625" customWidth="1"/>
    <col min="18" max="18" width="7.28515625" customWidth="1"/>
    <col min="19" max="19" width="5.140625" customWidth="1"/>
    <col min="20" max="20" width="3.85546875" hidden="1" customWidth="1"/>
    <col min="21" max="21" width="9.140625" hidden="1" customWidth="1"/>
    <col min="22" max="23" width="5.28515625" customWidth="1"/>
    <col min="24" max="24" width="15.5703125" customWidth="1"/>
  </cols>
  <sheetData>
    <row r="1" spans="1:22" ht="13.15" customHeight="1">
      <c r="A1" s="305" t="s">
        <v>24</v>
      </c>
      <c r="B1" s="305"/>
      <c r="C1" s="305"/>
      <c r="D1" s="305"/>
      <c r="E1" s="305"/>
      <c r="F1" s="305"/>
      <c r="G1" s="305"/>
      <c r="H1" s="305"/>
      <c r="I1" s="305"/>
      <c r="J1" s="305"/>
      <c r="M1" s="305"/>
      <c r="N1" s="305"/>
      <c r="O1" s="305"/>
      <c r="P1" s="305"/>
    </row>
    <row r="2" spans="1:22" ht="10.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32"/>
      <c r="N2" s="32"/>
      <c r="O2" s="32"/>
      <c r="P2" s="32"/>
      <c r="Q2" s="9"/>
      <c r="R2" s="9"/>
      <c r="S2" s="9"/>
      <c r="T2" s="33"/>
      <c r="U2" s="33"/>
      <c r="V2" s="33"/>
    </row>
    <row r="3" spans="1:22" s="26" customFormat="1" ht="33" customHeight="1" thickBot="1">
      <c r="A3" s="295" t="s">
        <v>67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spans="1:22" s="26" customFormat="1">
      <c r="A4" s="21" t="s">
        <v>12</v>
      </c>
      <c r="B4" s="22">
        <v>1</v>
      </c>
      <c r="C4" s="23">
        <v>2</v>
      </c>
      <c r="D4" s="22">
        <v>3</v>
      </c>
      <c r="E4" s="23">
        <v>4</v>
      </c>
      <c r="F4" s="22">
        <v>5</v>
      </c>
      <c r="G4" s="22">
        <v>6</v>
      </c>
      <c r="H4" s="22">
        <v>7</v>
      </c>
      <c r="I4" s="63" t="s">
        <v>81</v>
      </c>
      <c r="J4" s="22">
        <v>8</v>
      </c>
      <c r="K4" s="22">
        <v>9</v>
      </c>
      <c r="L4" s="34" t="s">
        <v>54</v>
      </c>
      <c r="M4" s="35" t="s">
        <v>55</v>
      </c>
      <c r="N4" s="35" t="s">
        <v>56</v>
      </c>
      <c r="O4" s="35">
        <v>10</v>
      </c>
      <c r="P4" s="22">
        <v>11</v>
      </c>
      <c r="Q4" s="28"/>
      <c r="R4" s="28" t="s">
        <v>36</v>
      </c>
    </row>
    <row r="5" spans="1:22" s="26" customFormat="1" ht="13.5" thickBot="1">
      <c r="A5" s="24" t="s">
        <v>13</v>
      </c>
      <c r="B5" s="20">
        <f t="shared" ref="B5:P5" si="0">SUM(B25+B29+B33)</f>
        <v>604</v>
      </c>
      <c r="C5" s="20">
        <f t="shared" si="0"/>
        <v>27</v>
      </c>
      <c r="D5" s="20">
        <f t="shared" si="0"/>
        <v>58</v>
      </c>
      <c r="E5" s="20">
        <f t="shared" si="0"/>
        <v>666</v>
      </c>
      <c r="F5" s="20">
        <f t="shared" si="0"/>
        <v>931</v>
      </c>
      <c r="G5" s="20">
        <f t="shared" si="0"/>
        <v>767</v>
      </c>
      <c r="H5" s="20">
        <f t="shared" si="0"/>
        <v>6865</v>
      </c>
      <c r="I5" s="20">
        <f t="shared" si="0"/>
        <v>4685</v>
      </c>
      <c r="J5" s="20">
        <f t="shared" si="0"/>
        <v>242</v>
      </c>
      <c r="K5" s="20">
        <f t="shared" si="0"/>
        <v>56</v>
      </c>
      <c r="L5" s="20">
        <f t="shared" si="0"/>
        <v>6</v>
      </c>
      <c r="M5" s="20">
        <f t="shared" si="0"/>
        <v>2</v>
      </c>
      <c r="N5" s="20">
        <f t="shared" si="0"/>
        <v>13</v>
      </c>
      <c r="O5" s="20">
        <f t="shared" si="0"/>
        <v>261</v>
      </c>
      <c r="P5" s="20">
        <f t="shared" si="0"/>
        <v>91</v>
      </c>
      <c r="Q5" s="25"/>
      <c r="R5" s="219">
        <f>SUM(B5+C5+D5+E5+F5+G5+H5+J5+K5+O5+P5)</f>
        <v>10568</v>
      </c>
    </row>
    <row r="6" spans="1:22" s="26" customFormat="1" ht="11.25" customHeight="1" thickBot="1">
      <c r="A6" s="15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5"/>
      <c r="R6" s="25"/>
    </row>
    <row r="7" spans="1:22" ht="15" customHeight="1">
      <c r="A7" s="310" t="s">
        <v>19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2"/>
    </row>
    <row r="8" spans="1:22">
      <c r="A8" s="299" t="s">
        <v>46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3"/>
    </row>
    <row r="9" spans="1:22" ht="12.75" customHeight="1">
      <c r="A9" s="294" t="s">
        <v>25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3"/>
    </row>
    <row r="10" spans="1:22">
      <c r="A10" s="294" t="s">
        <v>26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3"/>
    </row>
    <row r="11" spans="1:22">
      <c r="A11" s="294" t="s">
        <v>27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/>
    </row>
    <row r="12" spans="1:22" ht="13.5" customHeight="1">
      <c r="A12" s="290" t="s">
        <v>28</v>
      </c>
      <c r="B12" s="291"/>
      <c r="C12" s="291"/>
      <c r="D12" s="291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/>
    </row>
    <row r="13" spans="1:22">
      <c r="A13" s="294" t="s">
        <v>47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3"/>
    </row>
    <row r="14" spans="1:22">
      <c r="A14" s="299" t="s">
        <v>80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13"/>
    </row>
    <row r="15" spans="1:22">
      <c r="A15" s="306" t="s">
        <v>48</v>
      </c>
      <c r="B15" s="307"/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</row>
    <row r="16" spans="1:22">
      <c r="A16" s="299" t="s">
        <v>49</v>
      </c>
      <c r="B16" s="300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3"/>
    </row>
    <row r="17" spans="1:18">
      <c r="A17" s="299" t="s">
        <v>50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/>
    </row>
    <row r="18" spans="1:18">
      <c r="A18" s="299" t="s">
        <v>51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2"/>
    </row>
    <row r="19" spans="1:18" ht="13.5" customHeight="1">
      <c r="A19" s="299" t="s">
        <v>52</v>
      </c>
      <c r="B19" s="300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3"/>
    </row>
    <row r="20" spans="1:18">
      <c r="A20" s="294" t="s">
        <v>53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3"/>
    </row>
    <row r="21" spans="1:18" ht="26.45" customHeight="1" thickBot="1">
      <c r="A21" s="296" t="s">
        <v>102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8"/>
    </row>
    <row r="22" spans="1:18" ht="8.25" customHeight="1"/>
    <row r="23" spans="1:18" ht="15.75" customHeight="1" thickBot="1">
      <c r="A23" s="295" t="s">
        <v>20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</row>
    <row r="24" spans="1:18" ht="15.75" customHeight="1">
      <c r="A24" s="21" t="s">
        <v>12</v>
      </c>
      <c r="B24" s="22">
        <v>1</v>
      </c>
      <c r="C24" s="23">
        <v>2</v>
      </c>
      <c r="D24" s="22">
        <v>3</v>
      </c>
      <c r="E24" s="23">
        <v>4</v>
      </c>
      <c r="F24" s="22">
        <v>5</v>
      </c>
      <c r="G24" s="22">
        <v>6</v>
      </c>
      <c r="H24" s="22">
        <v>7</v>
      </c>
      <c r="I24" s="63" t="s">
        <v>81</v>
      </c>
      <c r="J24" s="22">
        <v>8</v>
      </c>
      <c r="K24" s="22">
        <v>9</v>
      </c>
      <c r="L24" s="34" t="s">
        <v>54</v>
      </c>
      <c r="M24" s="35" t="s">
        <v>55</v>
      </c>
      <c r="N24" s="35" t="s">
        <v>56</v>
      </c>
      <c r="O24" s="35">
        <v>10</v>
      </c>
      <c r="P24" s="22">
        <v>11</v>
      </c>
      <c r="Q24" s="28"/>
      <c r="R24" s="28" t="s">
        <v>36</v>
      </c>
    </row>
    <row r="25" spans="1:18" ht="13.5" thickBot="1">
      <c r="A25" s="24"/>
      <c r="B25" s="36">
        <v>206</v>
      </c>
      <c r="C25" s="37">
        <v>14</v>
      </c>
      <c r="D25" s="36">
        <v>23</v>
      </c>
      <c r="E25" s="36">
        <v>211</v>
      </c>
      <c r="F25" s="36">
        <v>509</v>
      </c>
      <c r="G25" s="36">
        <v>333</v>
      </c>
      <c r="H25" s="37">
        <v>830</v>
      </c>
      <c r="I25" s="37"/>
      <c r="J25" s="37">
        <v>176</v>
      </c>
      <c r="K25" s="37">
        <v>25</v>
      </c>
      <c r="L25" s="36">
        <v>3</v>
      </c>
      <c r="M25" s="36"/>
      <c r="N25" s="36">
        <v>4</v>
      </c>
      <c r="O25" s="36">
        <v>61</v>
      </c>
      <c r="P25" s="36">
        <v>12</v>
      </c>
      <c r="Q25" s="25"/>
      <c r="R25" s="219">
        <f>SUM(B25+C25+D25+E25+F25+G25+H25+J25+K25+O25+P25)</f>
        <v>2400</v>
      </c>
    </row>
    <row r="26" spans="1:18">
      <c r="A26" s="15"/>
      <c r="B26" s="29"/>
      <c r="C26" s="30"/>
      <c r="D26" s="29"/>
      <c r="E26" s="29"/>
      <c r="F26" s="29"/>
      <c r="G26" s="29"/>
      <c r="H26" s="30"/>
      <c r="I26" s="30"/>
      <c r="J26" s="30"/>
      <c r="K26" s="30"/>
      <c r="L26" s="29"/>
      <c r="M26" s="29"/>
      <c r="N26" s="29"/>
      <c r="O26" s="29"/>
      <c r="P26" s="29"/>
      <c r="Q26" s="25"/>
      <c r="R26" s="25"/>
    </row>
    <row r="27" spans="1:18" ht="15.75" customHeight="1" thickBot="1">
      <c r="A27" s="295" t="s">
        <v>21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4"/>
      <c r="R27" s="4"/>
    </row>
    <row r="28" spans="1:18" ht="15.75" customHeight="1">
      <c r="A28" s="21" t="s">
        <v>12</v>
      </c>
      <c r="B28" s="22">
        <v>1</v>
      </c>
      <c r="C28" s="23">
        <v>2</v>
      </c>
      <c r="D28" s="22">
        <v>3</v>
      </c>
      <c r="E28" s="23">
        <v>4</v>
      </c>
      <c r="F28" s="22">
        <v>5</v>
      </c>
      <c r="G28" s="22">
        <v>6</v>
      </c>
      <c r="H28" s="22">
        <v>7</v>
      </c>
      <c r="I28" s="63" t="s">
        <v>81</v>
      </c>
      <c r="J28" s="22">
        <v>8</v>
      </c>
      <c r="K28" s="22">
        <v>9</v>
      </c>
      <c r="L28" s="34" t="s">
        <v>54</v>
      </c>
      <c r="M28" s="35" t="s">
        <v>55</v>
      </c>
      <c r="N28" s="35" t="s">
        <v>56</v>
      </c>
      <c r="O28" s="35">
        <v>10</v>
      </c>
      <c r="P28" s="22">
        <v>11</v>
      </c>
      <c r="Q28" s="28"/>
      <c r="R28" s="28" t="s">
        <v>36</v>
      </c>
    </row>
    <row r="29" spans="1:18" ht="15.75" customHeight="1" thickBot="1">
      <c r="A29" s="24"/>
      <c r="B29" s="36">
        <v>379</v>
      </c>
      <c r="C29" s="37">
        <v>11</v>
      </c>
      <c r="D29" s="36">
        <v>35</v>
      </c>
      <c r="E29" s="36">
        <v>356</v>
      </c>
      <c r="F29" s="36">
        <v>315</v>
      </c>
      <c r="G29" s="36">
        <v>372</v>
      </c>
      <c r="H29" s="37">
        <v>5081</v>
      </c>
      <c r="I29" s="37">
        <v>3933</v>
      </c>
      <c r="J29" s="37">
        <v>64</v>
      </c>
      <c r="K29" s="37">
        <v>21</v>
      </c>
      <c r="L29" s="36">
        <v>3</v>
      </c>
      <c r="M29" s="36">
        <v>2</v>
      </c>
      <c r="N29" s="36">
        <v>6</v>
      </c>
      <c r="O29" s="36">
        <v>141</v>
      </c>
      <c r="P29" s="36">
        <v>73</v>
      </c>
      <c r="Q29" s="25"/>
      <c r="R29" s="219">
        <f>SUM(B29+C29+D29+E29+F29+G29+H29+J29+K29+O29+P29)</f>
        <v>6848</v>
      </c>
    </row>
    <row r="30" spans="1:18" ht="15.75" customHeight="1">
      <c r="Q30" s="4"/>
      <c r="R30" s="4"/>
    </row>
    <row r="31" spans="1:18" ht="15.75" customHeight="1" thickBot="1">
      <c r="A31" s="295" t="s">
        <v>22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4"/>
      <c r="R31" s="4"/>
    </row>
    <row r="32" spans="1:18" ht="15.75" customHeight="1">
      <c r="A32" s="21" t="s">
        <v>12</v>
      </c>
      <c r="B32" s="22">
        <v>1</v>
      </c>
      <c r="C32" s="23">
        <v>2</v>
      </c>
      <c r="D32" s="22">
        <v>3</v>
      </c>
      <c r="E32" s="23">
        <v>4</v>
      </c>
      <c r="F32" s="22">
        <v>5</v>
      </c>
      <c r="G32" s="22">
        <v>6</v>
      </c>
      <c r="H32" s="22">
        <v>7</v>
      </c>
      <c r="I32" s="63" t="s">
        <v>81</v>
      </c>
      <c r="J32" s="22">
        <v>8</v>
      </c>
      <c r="K32" s="22">
        <v>9</v>
      </c>
      <c r="L32" s="34" t="s">
        <v>54</v>
      </c>
      <c r="M32" s="35" t="s">
        <v>55</v>
      </c>
      <c r="N32" s="35" t="s">
        <v>56</v>
      </c>
      <c r="O32" s="35">
        <v>10</v>
      </c>
      <c r="P32" s="22">
        <v>11</v>
      </c>
      <c r="Q32" s="28"/>
      <c r="R32" s="28" t="s">
        <v>36</v>
      </c>
    </row>
    <row r="33" spans="1:18" ht="15.75" customHeight="1" thickBot="1">
      <c r="A33" s="24"/>
      <c r="B33" s="36">
        <v>19</v>
      </c>
      <c r="C33" s="37">
        <v>2</v>
      </c>
      <c r="D33" s="36"/>
      <c r="E33" s="36">
        <v>99</v>
      </c>
      <c r="F33" s="36">
        <v>107</v>
      </c>
      <c r="G33" s="36">
        <v>62</v>
      </c>
      <c r="H33" s="37">
        <v>954</v>
      </c>
      <c r="I33" s="37">
        <v>752</v>
      </c>
      <c r="J33" s="37">
        <v>2</v>
      </c>
      <c r="K33" s="37">
        <v>10</v>
      </c>
      <c r="L33" s="36"/>
      <c r="M33" s="36"/>
      <c r="N33" s="36">
        <v>3</v>
      </c>
      <c r="O33" s="36">
        <v>59</v>
      </c>
      <c r="P33" s="36">
        <v>6</v>
      </c>
      <c r="Q33" s="25"/>
      <c r="R33" s="219">
        <f>SUM(B33:H33,J33,K33,O33,P33)</f>
        <v>1320</v>
      </c>
    </row>
    <row r="34" spans="1:18" ht="15.75" customHeight="1"/>
    <row r="35" spans="1:18" ht="15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8" ht="15.75" customHeight="1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8" ht="16.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8" ht="15.75" customHeight="1">
      <c r="A38" s="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8" ht="16.5" customHeight="1"/>
    <row r="47" spans="1:18" ht="25.5" customHeight="1"/>
    <row r="52" spans="1:16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>
      <c r="A53" s="8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>
      <c r="A59" s="240"/>
      <c r="B59" s="24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>
      <c r="A64" s="5"/>
      <c r="B64" s="241"/>
      <c r="C64" s="241"/>
      <c r="D64" s="242"/>
      <c r="E64" s="242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1:1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1:1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1:1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</sheetData>
  <customSheetViews>
    <customSheetView guid="{9BE6FAE6-952C-4A92-9977-3FF8E09A8CA1}" scale="70" showPageBreaks="1" hiddenColumns="1" view="pageLayout" topLeftCell="A7">
      <selection activeCell="K58" sqref="K58"/>
      <pageMargins left="0.62992125984251968" right="0.55118110236220474" top="0.74803149606299213" bottom="0.43307086614173229" header="0.51181102362204722" footer="0.51181102362204722"/>
      <pageSetup paperSize="9" firstPageNumber="0" orientation="landscape" r:id="rId1"/>
    </customSheetView>
  </customSheetViews>
  <mergeCells count="25">
    <mergeCell ref="A1:J1"/>
    <mergeCell ref="A10:P10"/>
    <mergeCell ref="A8:P8"/>
    <mergeCell ref="A13:P13"/>
    <mergeCell ref="A15:P15"/>
    <mergeCell ref="M1:P1"/>
    <mergeCell ref="A7:P7"/>
    <mergeCell ref="A9:P9"/>
    <mergeCell ref="A14:P14"/>
    <mergeCell ref="A2:E2"/>
    <mergeCell ref="F2:L2"/>
    <mergeCell ref="A3:P3"/>
    <mergeCell ref="B64:E64"/>
    <mergeCell ref="A59:B59"/>
    <mergeCell ref="A12:P12"/>
    <mergeCell ref="A20:P20"/>
    <mergeCell ref="A11:P11"/>
    <mergeCell ref="A27:P27"/>
    <mergeCell ref="A31:P31"/>
    <mergeCell ref="A23:P23"/>
    <mergeCell ref="A21:P21"/>
    <mergeCell ref="A19:P19"/>
    <mergeCell ref="A18:P18"/>
    <mergeCell ref="A17:P17"/>
    <mergeCell ref="A16:P16"/>
  </mergeCells>
  <phoneticPr fontId="3" type="noConversion"/>
  <pageMargins left="0.62992125984251968" right="0.55118110236220474" top="0.74803149606299213" bottom="0.43307086614173229" header="0.51181102362204722" footer="0.51181102362204722"/>
  <pageSetup paperSize="9" firstPageNumber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Q37"/>
  <sheetViews>
    <sheetView tabSelected="1" showRuler="0" view="pageLayout" topLeftCell="B4" zoomScale="80" zoomScaleNormal="100" zoomScalePageLayoutView="80" workbookViewId="0">
      <selection activeCell="Q12" sqref="Q12"/>
    </sheetView>
  </sheetViews>
  <sheetFormatPr defaultRowHeight="12.75"/>
  <cols>
    <col min="1" max="1" width="6.5703125" hidden="1" customWidth="1"/>
    <col min="2" max="2" width="4" customWidth="1"/>
    <col min="3" max="3" width="34.7109375" customWidth="1"/>
    <col min="4" max="4" width="7" customWidth="1"/>
    <col min="5" max="5" width="6.42578125" customWidth="1"/>
    <col min="6" max="6" width="6" customWidth="1"/>
    <col min="7" max="7" width="6.42578125" customWidth="1"/>
    <col min="8" max="8" width="7.140625" customWidth="1"/>
    <col min="9" max="9" width="6.85546875" customWidth="1"/>
    <col min="10" max="10" width="7.42578125" customWidth="1"/>
    <col min="11" max="11" width="7.140625" customWidth="1"/>
    <col min="12" max="12" width="6.5703125" customWidth="1"/>
    <col min="13" max="13" width="5.42578125" customWidth="1"/>
    <col min="14" max="15" width="7.42578125" customWidth="1"/>
    <col min="16" max="16" width="8.5703125" customWidth="1"/>
    <col min="17" max="17" width="8.140625" customWidth="1"/>
  </cols>
  <sheetData>
    <row r="1" spans="1:17" ht="31.15" customHeight="1">
      <c r="A1" s="2" t="s">
        <v>5</v>
      </c>
      <c r="B1" s="316" t="s">
        <v>94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7" ht="26.45" customHeight="1">
      <c r="A2" s="3"/>
      <c r="B2" s="3"/>
      <c r="C2" s="17"/>
      <c r="D2" s="17"/>
      <c r="E2" s="17"/>
      <c r="F2" s="17"/>
      <c r="G2" s="17"/>
      <c r="H2" s="17"/>
      <c r="I2" s="17"/>
      <c r="J2" s="16"/>
      <c r="K2" s="16"/>
      <c r="L2" s="16"/>
      <c r="M2" s="16"/>
      <c r="N2" s="16"/>
      <c r="O2" s="16"/>
      <c r="P2" s="16"/>
      <c r="Q2" s="16"/>
    </row>
    <row r="3" spans="1:17" ht="28.5" customHeight="1">
      <c r="A3" s="314" t="s">
        <v>0</v>
      </c>
      <c r="B3" s="318" t="s">
        <v>174</v>
      </c>
      <c r="C3" s="318"/>
      <c r="D3" s="318" t="s">
        <v>95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21" t="s">
        <v>6</v>
      </c>
      <c r="Q3" s="321"/>
    </row>
    <row r="4" spans="1:17" ht="29.25" customHeight="1">
      <c r="A4" s="314"/>
      <c r="B4" s="318"/>
      <c r="C4" s="318"/>
      <c r="D4" s="318" t="s">
        <v>30</v>
      </c>
      <c r="E4" s="318"/>
      <c r="F4" s="315" t="s">
        <v>1</v>
      </c>
      <c r="G4" s="315"/>
      <c r="H4" s="315" t="s">
        <v>7</v>
      </c>
      <c r="I4" s="315"/>
      <c r="J4" s="315" t="s">
        <v>60</v>
      </c>
      <c r="K4" s="315"/>
      <c r="L4" s="315" t="s">
        <v>61</v>
      </c>
      <c r="M4" s="315"/>
      <c r="N4" s="315" t="s">
        <v>62</v>
      </c>
      <c r="O4" s="315"/>
      <c r="P4" s="321"/>
      <c r="Q4" s="321"/>
    </row>
    <row r="5" spans="1:17" ht="30" customHeight="1">
      <c r="A5" s="314"/>
      <c r="B5" s="132"/>
      <c r="C5" s="132" t="s">
        <v>59</v>
      </c>
      <c r="D5" s="194" t="s">
        <v>9</v>
      </c>
      <c r="E5" s="185" t="s">
        <v>14</v>
      </c>
      <c r="F5" s="194" t="s">
        <v>9</v>
      </c>
      <c r="G5" s="185" t="s">
        <v>14</v>
      </c>
      <c r="H5" s="185" t="s">
        <v>9</v>
      </c>
      <c r="I5" s="185" t="s">
        <v>14</v>
      </c>
      <c r="J5" s="194" t="s">
        <v>9</v>
      </c>
      <c r="K5" s="185" t="s">
        <v>14</v>
      </c>
      <c r="L5" s="185" t="s">
        <v>9</v>
      </c>
      <c r="M5" s="185" t="s">
        <v>14</v>
      </c>
      <c r="N5" s="185" t="s">
        <v>9</v>
      </c>
      <c r="O5" s="185" t="s">
        <v>14</v>
      </c>
      <c r="P5" s="195" t="s">
        <v>9</v>
      </c>
      <c r="Q5" s="196" t="s">
        <v>14</v>
      </c>
    </row>
    <row r="6" spans="1:17" ht="33.950000000000003" customHeight="1">
      <c r="A6" s="27"/>
      <c r="B6" s="14">
        <v>1</v>
      </c>
      <c r="C6" s="132" t="s">
        <v>270</v>
      </c>
      <c r="D6" s="14"/>
      <c r="E6" s="14"/>
      <c r="F6" s="14"/>
      <c r="G6" s="14"/>
      <c r="H6" s="14">
        <v>4</v>
      </c>
      <c r="I6" s="14">
        <v>41</v>
      </c>
      <c r="J6" s="14"/>
      <c r="K6" s="14"/>
      <c r="L6" s="14"/>
      <c r="M6" s="14"/>
      <c r="N6" s="14"/>
      <c r="O6" s="14"/>
      <c r="P6" s="73">
        <v>4</v>
      </c>
      <c r="Q6" s="73">
        <f>SUM(E6+G6+I6+K6+M6+O6)</f>
        <v>41</v>
      </c>
    </row>
    <row r="7" spans="1:17" ht="43.5" customHeight="1" thickBot="1">
      <c r="A7" s="27"/>
      <c r="B7" s="14">
        <v>2</v>
      </c>
      <c r="C7" s="132" t="s">
        <v>271</v>
      </c>
      <c r="D7" s="14"/>
      <c r="E7" s="14"/>
      <c r="F7" s="14">
        <v>3</v>
      </c>
      <c r="G7" s="14">
        <v>19</v>
      </c>
      <c r="H7" s="14"/>
      <c r="I7" s="14"/>
      <c r="J7" s="14"/>
      <c r="K7" s="14"/>
      <c r="L7" s="14"/>
      <c r="M7" s="14"/>
      <c r="N7" s="14"/>
      <c r="O7" s="14"/>
      <c r="P7" s="73">
        <f>SUM(D7+F7+H7+J7+L7+N7)</f>
        <v>3</v>
      </c>
      <c r="Q7" s="73">
        <f>SUM(E7+G7+I7+K7+M7+O7)</f>
        <v>19</v>
      </c>
    </row>
    <row r="8" spans="1:17" ht="43.5" customHeight="1">
      <c r="A8" s="56" t="s">
        <v>261</v>
      </c>
      <c r="B8" s="14">
        <v>3</v>
      </c>
      <c r="C8" s="200" t="s">
        <v>272</v>
      </c>
      <c r="D8" s="14"/>
      <c r="E8" s="14"/>
      <c r="F8" s="14"/>
      <c r="G8" s="14"/>
      <c r="H8" s="14">
        <v>4</v>
      </c>
      <c r="I8" s="14">
        <v>38</v>
      </c>
      <c r="J8" s="14"/>
      <c r="K8" s="14"/>
      <c r="L8" s="14"/>
      <c r="M8" s="14"/>
      <c r="N8" s="14"/>
      <c r="O8" s="14"/>
      <c r="P8" s="73">
        <v>4</v>
      </c>
      <c r="Q8" s="73">
        <v>38</v>
      </c>
    </row>
    <row r="9" spans="1:17" ht="43.5" customHeight="1">
      <c r="A9" s="27"/>
      <c r="B9" s="14">
        <v>4</v>
      </c>
      <c r="C9" s="200" t="s">
        <v>273</v>
      </c>
      <c r="D9" s="14"/>
      <c r="E9" s="14"/>
      <c r="F9" s="14"/>
      <c r="G9" s="14"/>
      <c r="H9" s="14">
        <v>1</v>
      </c>
      <c r="I9" s="14">
        <v>9</v>
      </c>
      <c r="J9" s="14"/>
      <c r="K9" s="14"/>
      <c r="L9" s="14"/>
      <c r="M9" s="14"/>
      <c r="N9" s="14"/>
      <c r="O9" s="14"/>
      <c r="P9" s="73">
        <v>1</v>
      </c>
      <c r="Q9" s="73">
        <v>10</v>
      </c>
    </row>
    <row r="10" spans="1:17" ht="43.5" customHeight="1">
      <c r="A10" s="27"/>
      <c r="B10" s="14">
        <v>5</v>
      </c>
      <c r="C10" s="200" t="s">
        <v>274</v>
      </c>
      <c r="D10" s="14"/>
      <c r="E10" s="14"/>
      <c r="F10" s="14"/>
      <c r="G10" s="14"/>
      <c r="H10" s="14"/>
      <c r="I10" s="14"/>
      <c r="J10" s="14">
        <v>1</v>
      </c>
      <c r="K10" s="14">
        <v>11</v>
      </c>
      <c r="L10" s="14"/>
      <c r="M10" s="14"/>
      <c r="N10" s="14"/>
      <c r="O10" s="14"/>
      <c r="P10" s="73">
        <f>SUM(D11+F11+H11+J11+L11+N11)</f>
        <v>1</v>
      </c>
      <c r="Q10" s="73">
        <f>SUM(E11+G11+I11+K11+M11+O11)</f>
        <v>11</v>
      </c>
    </row>
    <row r="11" spans="1:17" ht="43.5" customHeight="1">
      <c r="A11" s="27"/>
      <c r="B11" s="14">
        <v>6</v>
      </c>
      <c r="C11" s="200" t="s">
        <v>275</v>
      </c>
      <c r="D11" s="200"/>
      <c r="E11" s="14"/>
      <c r="F11" s="14"/>
      <c r="G11" s="14"/>
      <c r="H11" s="14"/>
      <c r="I11" s="14"/>
      <c r="J11" s="14">
        <v>1</v>
      </c>
      <c r="K11" s="14">
        <v>11</v>
      </c>
      <c r="L11" s="14"/>
      <c r="M11" s="14"/>
      <c r="N11" s="14"/>
      <c r="O11" s="14"/>
      <c r="P11" s="73">
        <v>1</v>
      </c>
      <c r="Q11" s="73">
        <f t="shared" ref="P11:Q12" si="0">SUM(E12+G12+I12+K12+M12+O12)</f>
        <v>11</v>
      </c>
    </row>
    <row r="12" spans="1:17" ht="60.75" customHeight="1">
      <c r="A12" s="27"/>
      <c r="B12" s="14">
        <v>7</v>
      </c>
      <c r="C12" s="200" t="s">
        <v>276</v>
      </c>
      <c r="D12" s="14"/>
      <c r="E12" s="14"/>
      <c r="F12" s="14">
        <v>2</v>
      </c>
      <c r="G12" s="14">
        <v>11</v>
      </c>
      <c r="H12" s="14"/>
      <c r="I12" s="14"/>
      <c r="J12" s="14"/>
      <c r="K12" s="14"/>
      <c r="L12" s="14"/>
      <c r="M12" s="14"/>
      <c r="N12" s="14"/>
      <c r="O12" s="14"/>
      <c r="P12" s="73">
        <f t="shared" si="0"/>
        <v>2</v>
      </c>
      <c r="Q12" s="73">
        <v>11</v>
      </c>
    </row>
    <row r="13" spans="1:17" ht="43.5" customHeight="1">
      <c r="A13" s="27"/>
      <c r="B13" s="14">
        <v>8</v>
      </c>
      <c r="C13" s="200" t="s">
        <v>277</v>
      </c>
      <c r="D13" s="14"/>
      <c r="E13" s="14"/>
      <c r="F13" s="14">
        <v>2</v>
      </c>
      <c r="G13" s="14">
        <v>17</v>
      </c>
      <c r="H13" s="14"/>
      <c r="I13" s="14"/>
      <c r="J13" s="14"/>
      <c r="K13" s="14"/>
      <c r="L13" s="14"/>
      <c r="M13" s="14"/>
      <c r="N13" s="14"/>
      <c r="O13" s="14"/>
      <c r="P13" s="73">
        <v>2</v>
      </c>
      <c r="Q13" s="73">
        <v>17</v>
      </c>
    </row>
    <row r="14" spans="1:17" ht="43.5" customHeight="1">
      <c r="A14" s="27"/>
      <c r="B14" s="14">
        <v>9</v>
      </c>
      <c r="C14" s="14" t="s">
        <v>278</v>
      </c>
      <c r="D14" s="14"/>
      <c r="E14" s="14"/>
      <c r="F14" s="14">
        <v>7</v>
      </c>
      <c r="G14" s="14">
        <v>41</v>
      </c>
      <c r="H14" s="14"/>
      <c r="I14" s="14"/>
      <c r="J14" s="14"/>
      <c r="K14" s="14"/>
      <c r="L14" s="14"/>
      <c r="M14" s="14"/>
      <c r="N14" s="14"/>
      <c r="O14" s="14"/>
      <c r="P14" s="73">
        <v>7</v>
      </c>
      <c r="Q14" s="73">
        <v>41</v>
      </c>
    </row>
    <row r="15" spans="1:17" ht="43.5" customHeight="1">
      <c r="A15" s="27"/>
      <c r="B15" s="14">
        <v>10</v>
      </c>
      <c r="C15" s="200" t="s">
        <v>279</v>
      </c>
      <c r="D15" s="14"/>
      <c r="E15" s="14"/>
      <c r="F15" s="14">
        <v>1</v>
      </c>
      <c r="G15" s="14">
        <v>11</v>
      </c>
      <c r="H15" s="14"/>
      <c r="I15" s="14"/>
      <c r="J15" s="14"/>
      <c r="K15" s="14"/>
      <c r="L15" s="14"/>
      <c r="M15" s="14"/>
      <c r="N15" s="14"/>
      <c r="O15" s="14"/>
      <c r="P15" s="73">
        <f t="shared" ref="P15:Q15" si="1">SUM(D16+F16+H16+J16+L16+N16)</f>
        <v>1</v>
      </c>
      <c r="Q15" s="73">
        <f t="shared" si="1"/>
        <v>11</v>
      </c>
    </row>
    <row r="16" spans="1:17" ht="63" customHeight="1">
      <c r="A16" s="27"/>
      <c r="B16" s="14">
        <v>11</v>
      </c>
      <c r="C16" s="200" t="s">
        <v>280</v>
      </c>
      <c r="D16" s="14"/>
      <c r="E16" s="14"/>
      <c r="F16" s="14"/>
      <c r="G16" s="14"/>
      <c r="H16" s="14">
        <v>1</v>
      </c>
      <c r="I16" s="14">
        <v>11</v>
      </c>
      <c r="J16" s="14"/>
      <c r="K16" s="14"/>
      <c r="L16" s="14"/>
      <c r="M16" s="14"/>
      <c r="N16" s="14"/>
      <c r="O16" s="14"/>
      <c r="P16" s="73">
        <v>1</v>
      </c>
      <c r="Q16" s="73">
        <v>11</v>
      </c>
    </row>
    <row r="17" spans="1:17" ht="60" customHeight="1">
      <c r="A17" s="198" t="s">
        <v>268</v>
      </c>
      <c r="B17" s="14">
        <v>12</v>
      </c>
      <c r="C17" s="201" t="s">
        <v>268</v>
      </c>
      <c r="D17" s="191"/>
      <c r="E17" s="14"/>
      <c r="F17" s="14">
        <v>2</v>
      </c>
      <c r="G17" s="14">
        <v>16</v>
      </c>
      <c r="H17" s="14"/>
      <c r="I17" s="14"/>
      <c r="J17" s="14"/>
      <c r="K17" s="14"/>
      <c r="L17" s="14"/>
      <c r="M17" s="14"/>
      <c r="N17" s="14"/>
      <c r="O17" s="190"/>
      <c r="P17" s="93">
        <v>2</v>
      </c>
      <c r="Q17" s="94">
        <v>16</v>
      </c>
    </row>
    <row r="18" spans="1:17" ht="64.5" customHeight="1">
      <c r="A18" s="199" t="s">
        <v>269</v>
      </c>
      <c r="B18" s="14">
        <v>13</v>
      </c>
      <c r="C18" s="202" t="s">
        <v>269</v>
      </c>
      <c r="D18" s="191"/>
      <c r="E18" s="14"/>
      <c r="F18" s="14">
        <v>3</v>
      </c>
      <c r="G18" s="14">
        <v>24</v>
      </c>
      <c r="H18" s="14"/>
      <c r="I18" s="14"/>
      <c r="J18" s="14"/>
      <c r="K18" s="14"/>
      <c r="L18" s="14"/>
      <c r="M18" s="14"/>
      <c r="N18" s="14"/>
      <c r="O18" s="190"/>
      <c r="P18" s="93">
        <v>3</v>
      </c>
      <c r="Q18" s="94">
        <v>24</v>
      </c>
    </row>
    <row r="19" spans="1:17" ht="60.75" customHeight="1">
      <c r="A19" s="197"/>
      <c r="B19" s="14">
        <v>14</v>
      </c>
      <c r="C19" s="132" t="s">
        <v>281</v>
      </c>
      <c r="D19" s="14"/>
      <c r="E19" s="14"/>
      <c r="F19" s="14">
        <v>76</v>
      </c>
      <c r="G19" s="14">
        <v>380</v>
      </c>
      <c r="H19" s="14"/>
      <c r="I19" s="14"/>
      <c r="J19" s="14"/>
      <c r="K19" s="14"/>
      <c r="L19" s="14"/>
      <c r="M19" s="14"/>
      <c r="N19" s="14"/>
      <c r="O19" s="14"/>
      <c r="P19" s="73">
        <v>76</v>
      </c>
      <c r="Q19" s="73">
        <v>380</v>
      </c>
    </row>
    <row r="20" spans="1:17" ht="51" customHeight="1">
      <c r="A20" s="197"/>
      <c r="B20" s="14">
        <v>15</v>
      </c>
      <c r="C20" s="132" t="s">
        <v>282</v>
      </c>
      <c r="D20" s="14"/>
      <c r="E20" s="14"/>
      <c r="F20" s="14"/>
      <c r="G20" s="14"/>
      <c r="H20" s="14">
        <v>8</v>
      </c>
      <c r="I20" s="14">
        <v>41</v>
      </c>
      <c r="J20" s="14"/>
      <c r="K20" s="14"/>
      <c r="L20" s="14"/>
      <c r="M20" s="14"/>
      <c r="N20" s="14"/>
      <c r="O20" s="14"/>
      <c r="P20" s="73">
        <v>8</v>
      </c>
      <c r="Q20" s="73">
        <v>41</v>
      </c>
    </row>
    <row r="21" spans="1:17" ht="33.950000000000003" customHeight="1">
      <c r="A21" s="27"/>
      <c r="B21" s="14">
        <v>16</v>
      </c>
      <c r="C21" s="132" t="s">
        <v>283</v>
      </c>
      <c r="D21" s="14"/>
      <c r="E21" s="14"/>
      <c r="F21" s="14"/>
      <c r="G21" s="14"/>
      <c r="H21" s="14">
        <v>92</v>
      </c>
      <c r="I21" s="14">
        <v>460</v>
      </c>
      <c r="J21" s="14"/>
      <c r="K21" s="14"/>
      <c r="L21" s="14"/>
      <c r="M21" s="14"/>
      <c r="N21" s="14"/>
      <c r="O21" s="14"/>
      <c r="P21" s="73">
        <v>92</v>
      </c>
      <c r="Q21" s="73">
        <v>460</v>
      </c>
    </row>
    <row r="22" spans="1:17" ht="33.950000000000003" customHeight="1">
      <c r="A22" s="27"/>
      <c r="B22" s="14">
        <v>17</v>
      </c>
      <c r="C22" s="132" t="s">
        <v>284</v>
      </c>
      <c r="D22" s="14"/>
      <c r="E22" s="14"/>
      <c r="F22" s="14"/>
      <c r="G22" s="14"/>
      <c r="H22" s="14">
        <v>70</v>
      </c>
      <c r="I22" s="14">
        <v>349</v>
      </c>
      <c r="J22" s="14"/>
      <c r="K22" s="14"/>
      <c r="L22" s="14"/>
      <c r="M22" s="14"/>
      <c r="N22" s="14"/>
      <c r="O22" s="14"/>
      <c r="P22" s="73">
        <v>70</v>
      </c>
      <c r="Q22" s="73">
        <v>349</v>
      </c>
    </row>
    <row r="23" spans="1:17" ht="33.950000000000003" customHeight="1">
      <c r="A23" s="27"/>
      <c r="B23" s="14">
        <v>18</v>
      </c>
      <c r="C23" s="132" t="s">
        <v>285</v>
      </c>
      <c r="D23" s="14"/>
      <c r="E23" s="14"/>
      <c r="F23" s="14"/>
      <c r="G23" s="14"/>
      <c r="H23" s="14">
        <v>12</v>
      </c>
      <c r="I23" s="14">
        <v>61</v>
      </c>
      <c r="J23" s="14"/>
      <c r="K23" s="14"/>
      <c r="L23" s="14"/>
      <c r="M23" s="14"/>
      <c r="N23" s="14"/>
      <c r="O23" s="14"/>
      <c r="P23" s="14">
        <v>12</v>
      </c>
      <c r="Q23" s="14">
        <v>61</v>
      </c>
    </row>
    <row r="24" spans="1:17" ht="33.950000000000003" customHeight="1">
      <c r="A24" s="27"/>
      <c r="B24" s="14">
        <v>19</v>
      </c>
      <c r="C24" s="132" t="s">
        <v>286</v>
      </c>
      <c r="D24" s="14">
        <v>1</v>
      </c>
      <c r="E24" s="14">
        <v>12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1</v>
      </c>
      <c r="Q24" s="14">
        <v>12</v>
      </c>
    </row>
    <row r="25" spans="1:17" ht="33.950000000000003" customHeight="1">
      <c r="A25" s="27"/>
      <c r="B25" s="14">
        <v>20</v>
      </c>
      <c r="C25" s="132" t="s">
        <v>287</v>
      </c>
      <c r="D25" s="14"/>
      <c r="E25" s="14"/>
      <c r="F25" s="14"/>
      <c r="G25" s="14"/>
      <c r="H25" s="14"/>
      <c r="I25" s="14"/>
      <c r="J25" s="14">
        <v>2</v>
      </c>
      <c r="K25" s="14">
        <v>10</v>
      </c>
      <c r="L25" s="14"/>
      <c r="M25" s="14"/>
      <c r="N25" s="14"/>
      <c r="O25" s="14"/>
      <c r="P25" s="14">
        <v>2</v>
      </c>
      <c r="Q25" s="14">
        <v>10</v>
      </c>
    </row>
    <row r="26" spans="1:17" ht="33.950000000000003" customHeight="1">
      <c r="A26" s="27"/>
      <c r="B26" s="14">
        <v>21</v>
      </c>
      <c r="C26" s="200" t="s">
        <v>288</v>
      </c>
      <c r="D26" s="14"/>
      <c r="E26" s="14"/>
      <c r="F26" s="14"/>
      <c r="G26" s="14"/>
      <c r="H26" s="14"/>
      <c r="I26" s="14"/>
      <c r="J26" s="14">
        <v>29</v>
      </c>
      <c r="K26" s="14">
        <v>173</v>
      </c>
      <c r="L26" s="14">
        <v>1</v>
      </c>
      <c r="M26" s="14">
        <v>10</v>
      </c>
      <c r="N26" s="14"/>
      <c r="O26" s="14"/>
      <c r="P26" s="14">
        <v>30</v>
      </c>
      <c r="Q26" s="14">
        <v>183</v>
      </c>
    </row>
    <row r="27" spans="1:17" ht="33.950000000000003" customHeight="1">
      <c r="A27" s="27"/>
      <c r="B27" s="14">
        <v>22</v>
      </c>
      <c r="C27" s="200" t="s">
        <v>289</v>
      </c>
      <c r="D27" s="14"/>
      <c r="E27" s="14"/>
      <c r="F27" s="14"/>
      <c r="G27" s="14"/>
      <c r="H27" s="14"/>
      <c r="I27" s="14"/>
      <c r="J27" s="14"/>
      <c r="K27" s="14"/>
      <c r="L27" s="14">
        <v>3</v>
      </c>
      <c r="M27" s="14">
        <v>50</v>
      </c>
      <c r="N27" s="14"/>
      <c r="O27" s="14"/>
      <c r="P27" s="14">
        <v>3</v>
      </c>
      <c r="Q27" s="14">
        <v>50</v>
      </c>
    </row>
    <row r="28" spans="1:17" ht="33.950000000000003" customHeight="1">
      <c r="A28" s="27"/>
      <c r="B28" s="14">
        <v>23</v>
      </c>
      <c r="C28" s="200" t="s">
        <v>290</v>
      </c>
      <c r="D28" s="14"/>
      <c r="E28" s="14"/>
      <c r="F28" s="14"/>
      <c r="G28" s="14"/>
      <c r="H28" s="14"/>
      <c r="I28" s="14"/>
      <c r="J28" s="14">
        <v>9</v>
      </c>
      <c r="K28" s="14">
        <v>128</v>
      </c>
      <c r="L28" s="14"/>
      <c r="M28" s="14"/>
      <c r="N28" s="14"/>
      <c r="O28" s="14"/>
      <c r="P28" s="14">
        <v>9</v>
      </c>
      <c r="Q28" s="14">
        <v>128</v>
      </c>
    </row>
    <row r="29" spans="1:17" ht="33.950000000000003" customHeight="1">
      <c r="A29" s="27"/>
      <c r="B29" s="14">
        <v>24</v>
      </c>
      <c r="C29" s="200" t="s">
        <v>291</v>
      </c>
      <c r="D29" s="14"/>
      <c r="E29" s="14"/>
      <c r="F29" s="14"/>
      <c r="G29" s="14"/>
      <c r="H29" s="14"/>
      <c r="I29" s="14"/>
      <c r="J29" s="14">
        <v>11</v>
      </c>
      <c r="K29" s="14">
        <v>154</v>
      </c>
      <c r="L29" s="14"/>
      <c r="M29" s="14"/>
      <c r="N29" s="14"/>
      <c r="O29" s="14"/>
      <c r="P29" s="73">
        <v>11</v>
      </c>
      <c r="Q29" s="73">
        <v>154</v>
      </c>
    </row>
    <row r="30" spans="1:17" ht="33.950000000000003" customHeight="1">
      <c r="A30" s="27"/>
      <c r="B30" s="14">
        <v>25</v>
      </c>
      <c r="C30" s="14" t="s">
        <v>292</v>
      </c>
      <c r="D30" s="14"/>
      <c r="E30" s="14"/>
      <c r="F30" s="14"/>
      <c r="G30" s="14"/>
      <c r="H30" s="14"/>
      <c r="I30" s="14"/>
      <c r="J30" s="14">
        <v>14</v>
      </c>
      <c r="K30" s="14">
        <v>193</v>
      </c>
      <c r="L30" s="14"/>
      <c r="M30" s="14"/>
      <c r="N30" s="14"/>
      <c r="O30" s="14"/>
      <c r="P30" s="73">
        <v>14</v>
      </c>
      <c r="Q30" s="73">
        <v>193</v>
      </c>
    </row>
    <row r="31" spans="1:17" ht="33.950000000000003" customHeight="1">
      <c r="A31" s="27"/>
      <c r="B31" s="14">
        <v>26</v>
      </c>
      <c r="C31" s="200" t="s">
        <v>293</v>
      </c>
      <c r="D31" s="14"/>
      <c r="E31" s="14"/>
      <c r="F31" s="14"/>
      <c r="G31" s="14"/>
      <c r="H31" s="14"/>
      <c r="I31" s="14"/>
      <c r="J31" s="14">
        <v>11</v>
      </c>
      <c r="K31" s="14">
        <v>152</v>
      </c>
      <c r="L31" s="14"/>
      <c r="M31" s="14"/>
      <c r="N31" s="14"/>
      <c r="O31" s="14"/>
      <c r="P31" s="203">
        <v>11</v>
      </c>
      <c r="Q31" s="203">
        <v>152</v>
      </c>
    </row>
    <row r="32" spans="1:17" ht="33.950000000000003" customHeight="1">
      <c r="A32" s="27"/>
      <c r="B32" s="14"/>
      <c r="C32" s="186" t="s">
        <v>23</v>
      </c>
      <c r="D32" s="183">
        <f t="shared" ref="D32:M32" si="2">SUM(D6:D31)</f>
        <v>1</v>
      </c>
      <c r="E32" s="183">
        <f t="shared" si="2"/>
        <v>12</v>
      </c>
      <c r="F32" s="183">
        <f t="shared" si="2"/>
        <v>96</v>
      </c>
      <c r="G32" s="183">
        <f t="shared" si="2"/>
        <v>519</v>
      </c>
      <c r="H32" s="183">
        <f t="shared" si="2"/>
        <v>192</v>
      </c>
      <c r="I32" s="183">
        <f t="shared" si="2"/>
        <v>1010</v>
      </c>
      <c r="J32" s="183">
        <f t="shared" si="2"/>
        <v>78</v>
      </c>
      <c r="K32" s="183">
        <f t="shared" si="2"/>
        <v>832</v>
      </c>
      <c r="L32" s="183">
        <f t="shared" si="2"/>
        <v>4</v>
      </c>
      <c r="M32" s="183">
        <f t="shared" si="2"/>
        <v>60</v>
      </c>
      <c r="N32" s="183">
        <v>0</v>
      </c>
      <c r="O32" s="183">
        <v>0</v>
      </c>
      <c r="P32" s="204">
        <f>SUM(P6:P31)</f>
        <v>371</v>
      </c>
      <c r="Q32" s="204">
        <f>SUM(Q6:Q31)</f>
        <v>2434</v>
      </c>
    </row>
    <row r="33" spans="1:15" ht="33.950000000000003" customHeight="1">
      <c r="A33" s="27"/>
    </row>
    <row r="34" spans="1:15" ht="24.75" customHeight="1">
      <c r="A34" s="2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27"/>
      <c r="C35" s="12"/>
      <c r="D35" s="12"/>
      <c r="E35" s="12"/>
      <c r="F35" s="319"/>
      <c r="G35" s="319"/>
      <c r="H35" s="319"/>
      <c r="I35" s="319"/>
      <c r="J35" s="319"/>
      <c r="K35" s="319"/>
      <c r="L35" s="319"/>
      <c r="M35" s="319"/>
      <c r="N35" s="18"/>
      <c r="O35" s="18"/>
    </row>
    <row r="36" spans="1:15" ht="13.5" thickBot="1">
      <c r="A36" s="27"/>
      <c r="C36" s="12"/>
      <c r="D36" s="12"/>
      <c r="E36" s="12"/>
      <c r="F36" s="320"/>
      <c r="G36" s="320"/>
      <c r="H36" s="319"/>
      <c r="I36" s="319"/>
      <c r="J36" s="319"/>
      <c r="K36" s="319"/>
      <c r="L36" s="319"/>
      <c r="M36" s="319"/>
      <c r="N36" s="18"/>
      <c r="O36" s="18"/>
    </row>
    <row r="37" spans="1:15" ht="13.5" thickBot="1">
      <c r="A37" s="96"/>
    </row>
  </sheetData>
  <customSheetViews>
    <customSheetView guid="{9BE6FAE6-952C-4A92-9977-3FF8E09A8CA1}" scale="80" showPageBreaks="1" hiddenColumns="1" view="pageLayout" showRuler="0" topLeftCell="B1">
      <selection activeCell="Q16" sqref="A1:Q16"/>
      <pageMargins left="0.35433070866141736" right="0.15748031496062992" top="0.78" bottom="0.31496062992125984" header="0.42" footer="0.32"/>
      <pageSetup paperSize="9" firstPageNumber="0" orientation="landscape" r:id="rId1"/>
      <headerFooter alignWithMargins="0"/>
    </customSheetView>
  </customSheetViews>
  <mergeCells count="19">
    <mergeCell ref="B1:Q1"/>
    <mergeCell ref="D4:E4"/>
    <mergeCell ref="F35:G35"/>
    <mergeCell ref="N4:O4"/>
    <mergeCell ref="F36:G36"/>
    <mergeCell ref="B3:C4"/>
    <mergeCell ref="H35:I35"/>
    <mergeCell ref="D3:O3"/>
    <mergeCell ref="L35:M35"/>
    <mergeCell ref="P3:Q4"/>
    <mergeCell ref="H36:I36"/>
    <mergeCell ref="J36:K36"/>
    <mergeCell ref="L36:M36"/>
    <mergeCell ref="J35:K35"/>
    <mergeCell ref="A3:A5"/>
    <mergeCell ref="F4:G4"/>
    <mergeCell ref="H4:I4"/>
    <mergeCell ref="J4:K4"/>
    <mergeCell ref="L4:M4"/>
  </mergeCells>
  <phoneticPr fontId="3" type="noConversion"/>
  <pageMargins left="0.35433070866141736" right="0.15748031496062992" top="0.78" bottom="0.31496062992125984" header="0.42" footer="0.32"/>
  <pageSetup paperSize="9" firstPageNumber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J29"/>
  <sheetViews>
    <sheetView showRuler="0" view="pageLayout" topLeftCell="B7" zoomScale="80" zoomScaleNormal="100" zoomScalePageLayoutView="80" workbookViewId="0">
      <selection activeCell="N7" sqref="N7"/>
    </sheetView>
  </sheetViews>
  <sheetFormatPr defaultRowHeight="12.75"/>
  <cols>
    <col min="1" max="1" width="6.5703125" hidden="1" customWidth="1"/>
    <col min="2" max="2" width="4" customWidth="1"/>
    <col min="3" max="3" width="34.7109375" customWidth="1"/>
    <col min="4" max="4" width="8.42578125" customWidth="1"/>
    <col min="5" max="6" width="7.28515625" customWidth="1"/>
    <col min="7" max="7" width="8.7109375" customWidth="1"/>
    <col min="8" max="8" width="9" customWidth="1"/>
    <col min="9" max="9" width="7.7109375" customWidth="1"/>
    <col min="10" max="10" width="9" customWidth="1"/>
  </cols>
  <sheetData>
    <row r="1" spans="1:10" ht="30.6" customHeight="1">
      <c r="A1" s="2" t="s">
        <v>5</v>
      </c>
      <c r="B1" s="316" t="s">
        <v>96</v>
      </c>
      <c r="C1" s="324"/>
      <c r="D1" s="324"/>
      <c r="E1" s="324"/>
      <c r="F1" s="324"/>
      <c r="G1" s="324"/>
      <c r="H1" s="324"/>
      <c r="I1" s="324"/>
      <c r="J1" s="324"/>
    </row>
    <row r="2" spans="1:10" ht="17.45" customHeight="1">
      <c r="A2" s="3"/>
      <c r="B2" s="3"/>
      <c r="C2" s="17"/>
      <c r="D2" s="17"/>
      <c r="E2" s="11"/>
      <c r="F2" s="11"/>
      <c r="G2" s="11"/>
      <c r="H2" s="11"/>
      <c r="I2" s="11"/>
      <c r="J2" s="11"/>
    </row>
    <row r="3" spans="1:10" ht="28.5" customHeight="1">
      <c r="A3" s="314" t="s">
        <v>0</v>
      </c>
      <c r="B3" s="318" t="s">
        <v>174</v>
      </c>
      <c r="C3" s="318"/>
      <c r="D3" s="322" t="s">
        <v>97</v>
      </c>
      <c r="E3" s="322"/>
      <c r="F3" s="322"/>
      <c r="G3" s="322"/>
      <c r="H3" s="322"/>
      <c r="I3" s="322"/>
      <c r="J3" s="315" t="s">
        <v>6</v>
      </c>
    </row>
    <row r="4" spans="1:10" ht="52.15" customHeight="1">
      <c r="A4" s="314"/>
      <c r="B4" s="318"/>
      <c r="C4" s="318"/>
      <c r="D4" s="186" t="s">
        <v>30</v>
      </c>
      <c r="E4" s="54" t="s">
        <v>1</v>
      </c>
      <c r="F4" s="185" t="s">
        <v>10</v>
      </c>
      <c r="G4" s="185" t="s">
        <v>64</v>
      </c>
      <c r="H4" s="185" t="s">
        <v>61</v>
      </c>
      <c r="I4" s="185" t="s">
        <v>63</v>
      </c>
      <c r="J4" s="315"/>
    </row>
    <row r="5" spans="1:10" ht="30" customHeight="1">
      <c r="A5" s="314"/>
      <c r="B5" s="147"/>
      <c r="C5" s="55"/>
      <c r="D5" s="185" t="s">
        <v>14</v>
      </c>
      <c r="E5" s="185" t="s">
        <v>14</v>
      </c>
      <c r="F5" s="185" t="s">
        <v>14</v>
      </c>
      <c r="G5" s="185" t="s">
        <v>14</v>
      </c>
      <c r="H5" s="185" t="s">
        <v>14</v>
      </c>
      <c r="I5" s="185" t="s">
        <v>14</v>
      </c>
      <c r="J5" s="315"/>
    </row>
    <row r="6" spans="1:10" ht="57" customHeight="1">
      <c r="A6" s="27"/>
      <c r="B6" s="14">
        <v>1</v>
      </c>
      <c r="C6" s="200" t="s">
        <v>104</v>
      </c>
      <c r="D6" s="14"/>
      <c r="E6" s="14">
        <v>8</v>
      </c>
      <c r="F6" s="14">
        <v>17</v>
      </c>
      <c r="G6" s="14">
        <v>9</v>
      </c>
      <c r="H6" s="14">
        <v>1</v>
      </c>
      <c r="I6" s="14"/>
      <c r="J6" s="183">
        <f>SUM(D6:I6)</f>
        <v>35</v>
      </c>
    </row>
    <row r="7" spans="1:10" ht="57" customHeight="1">
      <c r="A7" s="27"/>
      <c r="B7" s="14">
        <v>2</v>
      </c>
      <c r="C7" s="200" t="s">
        <v>187</v>
      </c>
      <c r="D7" s="14">
        <v>50</v>
      </c>
      <c r="E7" s="14">
        <v>92</v>
      </c>
      <c r="F7" s="14">
        <v>394</v>
      </c>
      <c r="G7" s="14"/>
      <c r="H7" s="14"/>
      <c r="I7" s="14"/>
      <c r="J7" s="183">
        <f>SUM(D7:I7)</f>
        <v>536</v>
      </c>
    </row>
    <row r="8" spans="1:10" ht="57" customHeight="1">
      <c r="A8" s="27"/>
      <c r="B8" s="14">
        <v>3</v>
      </c>
      <c r="C8" s="200" t="s">
        <v>240</v>
      </c>
      <c r="D8" s="14"/>
      <c r="E8" s="14"/>
      <c r="F8" s="14">
        <v>2</v>
      </c>
      <c r="G8" s="14"/>
      <c r="H8" s="14"/>
      <c r="I8" s="14"/>
      <c r="J8" s="183">
        <f>SUM(D8:I8)</f>
        <v>2</v>
      </c>
    </row>
    <row r="9" spans="1:10" ht="33.950000000000003" customHeight="1">
      <c r="A9" s="27"/>
      <c r="B9" s="14">
        <v>4</v>
      </c>
      <c r="C9" s="200" t="s">
        <v>103</v>
      </c>
      <c r="D9" s="14"/>
      <c r="E9" s="14"/>
      <c r="F9" s="14"/>
      <c r="G9" s="14"/>
      <c r="H9" s="14"/>
      <c r="I9" s="14"/>
      <c r="J9" s="183">
        <f>SUM(D9:I9)</f>
        <v>0</v>
      </c>
    </row>
    <row r="10" spans="1:10" ht="33.950000000000003" customHeight="1">
      <c r="A10" s="27"/>
      <c r="B10" s="14"/>
      <c r="C10" s="186" t="s">
        <v>23</v>
      </c>
      <c r="D10" s="193">
        <f>SUM(D6:D9)</f>
        <v>50</v>
      </c>
      <c r="E10" s="193">
        <f>SUM(E6:E9)</f>
        <v>100</v>
      </c>
      <c r="F10" s="193">
        <f>SUM(F6:F9)</f>
        <v>413</v>
      </c>
      <c r="G10" s="193">
        <f>SUM(G6:G9)</f>
        <v>9</v>
      </c>
      <c r="H10" s="193">
        <f>SUM(H6:H9)</f>
        <v>1</v>
      </c>
      <c r="I10" s="193">
        <f>SUM(I9:I9)</f>
        <v>0</v>
      </c>
      <c r="J10" s="193">
        <f>SUM(J6:J9)</f>
        <v>573</v>
      </c>
    </row>
    <row r="11" spans="1:10" ht="24.75" customHeight="1">
      <c r="A11" s="27"/>
      <c r="C11" s="4"/>
      <c r="D11" s="4"/>
      <c r="E11" s="4"/>
      <c r="F11" s="4"/>
      <c r="G11" s="4"/>
      <c r="H11" s="4"/>
      <c r="I11" s="4"/>
    </row>
    <row r="12" spans="1:10">
      <c r="C12" s="12"/>
      <c r="D12" s="12"/>
      <c r="E12" s="323"/>
      <c r="F12" s="323"/>
      <c r="G12" s="11"/>
    </row>
    <row r="13" spans="1:10">
      <c r="C13" s="12"/>
      <c r="D13" s="12"/>
      <c r="E13" s="323"/>
      <c r="F13" s="323"/>
      <c r="G13" s="11"/>
    </row>
    <row r="14" spans="1:10">
      <c r="C14" s="12"/>
      <c r="D14" s="12"/>
      <c r="E14" s="323"/>
      <c r="F14" s="323"/>
      <c r="G14" s="11"/>
    </row>
    <row r="15" spans="1:10">
      <c r="C15" s="12"/>
      <c r="D15" s="12"/>
      <c r="E15" s="323"/>
      <c r="F15" s="323"/>
      <c r="G15" s="11"/>
    </row>
    <row r="16" spans="1:10">
      <c r="C16" s="12"/>
      <c r="D16" s="12"/>
      <c r="E16" s="323"/>
      <c r="F16" s="323"/>
      <c r="G16" s="11"/>
    </row>
    <row r="17" spans="3:7">
      <c r="C17" s="12"/>
      <c r="D17" s="12"/>
      <c r="E17" s="323"/>
      <c r="F17" s="323"/>
      <c r="G17" s="11"/>
    </row>
    <row r="18" spans="3:7">
      <c r="C18" s="12"/>
      <c r="D18" s="12"/>
      <c r="E18" s="323"/>
      <c r="F18" s="323"/>
      <c r="G18" s="11"/>
    </row>
    <row r="19" spans="3:7">
      <c r="C19" s="12"/>
      <c r="D19" s="12"/>
      <c r="E19" s="323"/>
      <c r="F19" s="323"/>
      <c r="G19" s="11"/>
    </row>
    <row r="20" spans="3:7">
      <c r="C20" s="12"/>
      <c r="D20" s="12"/>
      <c r="E20" s="325"/>
      <c r="F20" s="325"/>
      <c r="G20" s="11"/>
    </row>
    <row r="21" spans="3:7">
      <c r="C21" s="12"/>
      <c r="D21" s="12"/>
      <c r="E21" s="323"/>
      <c r="F21" s="323"/>
      <c r="G21" s="11"/>
    </row>
    <row r="22" spans="3:7">
      <c r="C22" s="12"/>
      <c r="D22" s="12"/>
      <c r="E22" s="323"/>
      <c r="F22" s="323"/>
      <c r="G22" s="11"/>
    </row>
    <row r="23" spans="3:7">
      <c r="C23" s="12"/>
      <c r="D23" s="12"/>
      <c r="E23" s="323"/>
      <c r="F23" s="323"/>
      <c r="G23" s="11"/>
    </row>
    <row r="24" spans="3:7">
      <c r="C24" s="12"/>
      <c r="D24" s="12"/>
      <c r="E24" s="323"/>
      <c r="F24" s="323"/>
      <c r="G24" s="11"/>
    </row>
    <row r="25" spans="3:7">
      <c r="C25" s="12"/>
      <c r="D25" s="12"/>
      <c r="E25" s="323"/>
      <c r="F25" s="323"/>
      <c r="G25" s="11"/>
    </row>
    <row r="26" spans="3:7">
      <c r="C26" s="12"/>
      <c r="D26" s="12"/>
      <c r="E26" s="325"/>
      <c r="F26" s="325"/>
      <c r="G26" s="11"/>
    </row>
    <row r="27" spans="3:7">
      <c r="C27" s="12"/>
      <c r="D27" s="12"/>
      <c r="E27" s="323"/>
      <c r="F27" s="323"/>
      <c r="G27" s="11"/>
    </row>
    <row r="28" spans="3:7">
      <c r="C28" s="4"/>
      <c r="D28" s="4"/>
      <c r="E28" s="323"/>
      <c r="F28" s="323"/>
      <c r="G28" s="11"/>
    </row>
    <row r="29" spans="3:7">
      <c r="C29" s="4"/>
      <c r="D29" s="4"/>
    </row>
  </sheetData>
  <customSheetViews>
    <customSheetView guid="{9BE6FAE6-952C-4A92-9977-3FF8E09A8CA1}" scale="80" showPageBreaks="1" hiddenColumns="1" view="pageLayout" showRuler="0" topLeftCell="B1">
      <selection activeCell="J9" sqref="A1:J9"/>
      <pageMargins left="0.35433070866141736" right="0.15748031496062992" top="0.78" bottom="0.31496062992125984" header="0.42" footer="0.32"/>
      <pageSetup paperSize="9" firstPageNumber="0" orientation="landscape" r:id="rId1"/>
      <headerFooter alignWithMargins="0"/>
    </customSheetView>
  </customSheetViews>
  <mergeCells count="22">
    <mergeCell ref="E28:F28"/>
    <mergeCell ref="E27:F27"/>
    <mergeCell ref="E26:F26"/>
    <mergeCell ref="E25:F25"/>
    <mergeCell ref="E24:F24"/>
    <mergeCell ref="E23:F23"/>
    <mergeCell ref="B1:J1"/>
    <mergeCell ref="E22:F22"/>
    <mergeCell ref="E21:F21"/>
    <mergeCell ref="E20:F20"/>
    <mergeCell ref="E19:F19"/>
    <mergeCell ref="E18:F18"/>
    <mergeCell ref="E17:F17"/>
    <mergeCell ref="A3:A5"/>
    <mergeCell ref="B3:C4"/>
    <mergeCell ref="J3:J5"/>
    <mergeCell ref="D3:I3"/>
    <mergeCell ref="E16:F16"/>
    <mergeCell ref="E15:F15"/>
    <mergeCell ref="E14:F14"/>
    <mergeCell ref="E12:F12"/>
    <mergeCell ref="E13:F13"/>
  </mergeCells>
  <pageMargins left="0.35433070866141736" right="0.15748031496062992" top="0.78" bottom="0.31496062992125984" header="0.42" footer="0.32"/>
  <pageSetup paperSize="9" firstPageNumber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K83"/>
  <sheetViews>
    <sheetView view="pageLayout" topLeftCell="B42" zoomScaleNormal="50" workbookViewId="0">
      <selection activeCell="H3" sqref="H3"/>
    </sheetView>
  </sheetViews>
  <sheetFormatPr defaultRowHeight="12.75"/>
  <cols>
    <col min="1" max="1" width="6.5703125" hidden="1" customWidth="1"/>
    <col min="2" max="2" width="5.140625" style="46" customWidth="1"/>
    <col min="3" max="3" width="67" customWidth="1"/>
    <col min="4" max="4" width="6.85546875" hidden="1" customWidth="1"/>
    <col min="5" max="5" width="8.42578125" customWidth="1"/>
    <col min="6" max="6" width="8.5703125" customWidth="1"/>
    <col min="7" max="7" width="10.140625" customWidth="1"/>
    <col min="8" max="8" width="12.42578125" style="31" customWidth="1"/>
    <col min="9" max="9" width="9.140625" style="4" customWidth="1"/>
    <col min="10" max="10" width="9.42578125" style="4" customWidth="1"/>
    <col min="11" max="11" width="11.5703125" style="4" customWidth="1"/>
    <col min="12" max="12" width="5.7109375" style="4" customWidth="1"/>
    <col min="13" max="13" width="6.7109375" style="4" customWidth="1"/>
    <col min="14" max="14" width="7.42578125" style="4" customWidth="1"/>
    <col min="15" max="15" width="8" style="4" customWidth="1"/>
    <col min="16" max="16" width="8.42578125" style="4" customWidth="1"/>
    <col min="17" max="17" width="11.5703125" style="4" customWidth="1"/>
    <col min="18" max="18" width="16.5703125" style="4" customWidth="1"/>
    <col min="19" max="16384" width="9.140625" style="4"/>
  </cols>
  <sheetData>
    <row r="1" spans="1:11" ht="18.75" customHeight="1">
      <c r="B1" s="40"/>
      <c r="C1" s="328" t="s">
        <v>98</v>
      </c>
      <c r="D1" s="328"/>
      <c r="E1" s="328"/>
      <c r="F1" s="328"/>
      <c r="G1" s="328"/>
      <c r="H1" s="328"/>
      <c r="I1" s="328"/>
      <c r="J1" s="328"/>
      <c r="K1" s="328"/>
    </row>
    <row r="2" spans="1:11" ht="18.75" customHeight="1" thickBot="1">
      <c r="B2" s="40"/>
      <c r="C2" s="160"/>
      <c r="D2" s="134" t="s">
        <v>105</v>
      </c>
      <c r="E2" s="135"/>
      <c r="F2" s="135"/>
      <c r="G2" s="135"/>
      <c r="H2" s="135"/>
      <c r="I2" s="135"/>
      <c r="J2" s="135"/>
      <c r="K2" s="133"/>
    </row>
    <row r="3" spans="1:11" ht="55.5" customHeight="1">
      <c r="A3" s="42"/>
      <c r="B3" s="157"/>
      <c r="C3" s="329" t="s">
        <v>173</v>
      </c>
      <c r="D3" s="329"/>
      <c r="E3" s="154" t="s">
        <v>1</v>
      </c>
      <c r="F3" s="136" t="s">
        <v>7</v>
      </c>
      <c r="G3" s="136" t="s">
        <v>8</v>
      </c>
      <c r="H3" s="136" t="s">
        <v>68</v>
      </c>
      <c r="I3" s="136" t="s">
        <v>215</v>
      </c>
      <c r="J3" s="154" t="s">
        <v>216</v>
      </c>
      <c r="K3" s="154" t="s">
        <v>15</v>
      </c>
    </row>
    <row r="4" spans="1:11" ht="18" customHeight="1">
      <c r="A4" s="43"/>
      <c r="B4" s="157"/>
      <c r="C4" s="330" t="s">
        <v>109</v>
      </c>
      <c r="D4" s="331"/>
      <c r="E4" s="331"/>
      <c r="F4" s="331"/>
      <c r="G4" s="331"/>
      <c r="H4" s="331"/>
      <c r="I4" s="331"/>
      <c r="J4" s="331"/>
      <c r="K4" s="331"/>
    </row>
    <row r="5" spans="1:11" ht="18" customHeight="1">
      <c r="A5" s="43"/>
      <c r="B5" s="158">
        <v>1</v>
      </c>
      <c r="C5" s="149" t="s">
        <v>196</v>
      </c>
      <c r="D5" s="149"/>
      <c r="E5" s="149"/>
      <c r="F5" s="128"/>
      <c r="G5" s="149">
        <v>27</v>
      </c>
      <c r="H5" s="149"/>
      <c r="I5" s="149"/>
      <c r="J5" s="14">
        <f>SUM(D5:I5)</f>
        <v>27</v>
      </c>
      <c r="K5" s="149">
        <v>4</v>
      </c>
    </row>
    <row r="6" spans="1:11" ht="18" customHeight="1">
      <c r="A6" s="43"/>
      <c r="B6" s="149">
        <v>2</v>
      </c>
      <c r="C6" s="163" t="s">
        <v>198</v>
      </c>
      <c r="D6" s="159"/>
      <c r="E6" s="159"/>
      <c r="F6" s="128"/>
      <c r="G6" s="159">
        <v>249</v>
      </c>
      <c r="H6" s="159"/>
      <c r="I6" s="159"/>
      <c r="J6" s="38">
        <f>SUM(D6:I6)</f>
        <v>249</v>
      </c>
      <c r="K6" s="159">
        <v>15</v>
      </c>
    </row>
    <row r="7" spans="1:11" ht="18" customHeight="1">
      <c r="A7" s="43"/>
      <c r="B7" s="149">
        <v>3</v>
      </c>
      <c r="C7" s="149" t="s">
        <v>217</v>
      </c>
      <c r="D7" s="149"/>
      <c r="E7" s="149"/>
      <c r="F7" s="128"/>
      <c r="G7" s="149">
        <v>241</v>
      </c>
      <c r="H7" s="149"/>
      <c r="I7" s="149"/>
      <c r="J7" s="14">
        <f>SUM(D7:I7)</f>
        <v>241</v>
      </c>
      <c r="K7" s="149">
        <v>15</v>
      </c>
    </row>
    <row r="8" spans="1:11" ht="18" customHeight="1">
      <c r="A8" s="43"/>
      <c r="B8" s="149">
        <v>4</v>
      </c>
      <c r="C8" s="149" t="s">
        <v>197</v>
      </c>
      <c r="D8" s="149"/>
      <c r="E8" s="149"/>
      <c r="F8" s="128"/>
      <c r="G8" s="149"/>
      <c r="H8" s="149">
        <v>40</v>
      </c>
      <c r="I8" s="149"/>
      <c r="J8" s="14">
        <v>40</v>
      </c>
      <c r="K8" s="149">
        <v>18</v>
      </c>
    </row>
    <row r="9" spans="1:11" ht="40.5" customHeight="1">
      <c r="A9" s="43"/>
      <c r="B9" s="135"/>
      <c r="C9" s="330" t="s">
        <v>108</v>
      </c>
      <c r="D9" s="330"/>
      <c r="E9" s="330"/>
      <c r="F9" s="330"/>
      <c r="G9" s="330"/>
      <c r="H9" s="330"/>
      <c r="I9" s="330"/>
      <c r="J9" s="330"/>
      <c r="K9" s="330"/>
    </row>
    <row r="10" spans="1:11" ht="17.25" customHeight="1">
      <c r="A10" s="43"/>
      <c r="B10" s="203">
        <v>5</v>
      </c>
      <c r="C10" s="47"/>
      <c r="D10" s="47"/>
      <c r="E10" s="47"/>
      <c r="F10" s="47"/>
      <c r="G10" s="47"/>
      <c r="H10" s="47"/>
      <c r="I10" s="47"/>
      <c r="J10" s="14">
        <f>SUM(E10:I10)</f>
        <v>0</v>
      </c>
      <c r="K10" s="47"/>
    </row>
    <row r="11" spans="1:11" ht="18" customHeight="1">
      <c r="A11" s="43"/>
      <c r="B11" s="155"/>
      <c r="C11" s="332" t="s">
        <v>106</v>
      </c>
      <c r="D11" s="333"/>
      <c r="E11" s="333"/>
      <c r="F11" s="333"/>
      <c r="G11" s="333"/>
      <c r="H11" s="333"/>
      <c r="I11" s="333"/>
      <c r="J11" s="333"/>
      <c r="K11" s="334"/>
    </row>
    <row r="12" spans="1:11" ht="18" customHeight="1">
      <c r="A12" s="43"/>
      <c r="B12" s="210">
        <v>6</v>
      </c>
      <c r="C12" s="165" t="s">
        <v>199</v>
      </c>
      <c r="D12" s="150"/>
      <c r="E12" s="137"/>
      <c r="F12" s="137"/>
      <c r="G12" s="165">
        <v>14</v>
      </c>
      <c r="H12" s="165"/>
      <c r="I12" s="165"/>
      <c r="J12" s="148">
        <f>SUM(E12:I12)</f>
        <v>14</v>
      </c>
      <c r="K12" s="166">
        <v>1</v>
      </c>
    </row>
    <row r="13" spans="1:11" ht="26.25" customHeight="1">
      <c r="A13" s="43"/>
      <c r="B13" s="203">
        <v>7</v>
      </c>
      <c r="C13" s="156" t="s">
        <v>200</v>
      </c>
      <c r="D13" s="137"/>
      <c r="E13" s="137"/>
      <c r="F13" s="167">
        <v>1138</v>
      </c>
      <c r="G13" s="151"/>
      <c r="H13" s="151"/>
      <c r="I13" s="151"/>
      <c r="J13" s="164">
        <v>1138</v>
      </c>
      <c r="K13" s="168">
        <v>39</v>
      </c>
    </row>
    <row r="14" spans="1:11" ht="29.25" customHeight="1">
      <c r="A14" s="43"/>
      <c r="B14" s="203">
        <v>8</v>
      </c>
      <c r="C14" s="156" t="s">
        <v>204</v>
      </c>
      <c r="D14" s="137"/>
      <c r="E14" s="137"/>
      <c r="F14" s="137"/>
      <c r="G14" s="167">
        <v>210</v>
      </c>
      <c r="H14" s="167"/>
      <c r="I14" s="167"/>
      <c r="J14" s="164">
        <v>210</v>
      </c>
      <c r="K14" s="168">
        <v>9</v>
      </c>
    </row>
    <row r="15" spans="1:11" ht="29.25" customHeight="1">
      <c r="A15" s="44"/>
      <c r="B15" s="203">
        <v>9</v>
      </c>
      <c r="C15" s="156" t="s">
        <v>201</v>
      </c>
      <c r="D15" s="137"/>
      <c r="E15" s="137"/>
      <c r="F15" s="137"/>
      <c r="G15" s="167">
        <v>9</v>
      </c>
      <c r="H15" s="167"/>
      <c r="I15" s="167"/>
      <c r="J15" s="164">
        <v>9</v>
      </c>
      <c r="K15" s="168">
        <v>1</v>
      </c>
    </row>
    <row r="16" spans="1:11" ht="29.25" customHeight="1">
      <c r="A16" s="44"/>
      <c r="B16" s="203">
        <v>10</v>
      </c>
      <c r="C16" s="156" t="s">
        <v>205</v>
      </c>
      <c r="D16" s="137"/>
      <c r="E16" s="137"/>
      <c r="F16" s="137"/>
      <c r="G16" s="167">
        <v>180</v>
      </c>
      <c r="H16" s="167"/>
      <c r="I16" s="167"/>
      <c r="J16" s="164">
        <v>180</v>
      </c>
      <c r="K16" s="168">
        <v>8</v>
      </c>
    </row>
    <row r="17" spans="1:11" ht="29.25" customHeight="1">
      <c r="A17" s="44"/>
      <c r="B17" s="203">
        <v>11</v>
      </c>
      <c r="C17" s="156" t="s">
        <v>206</v>
      </c>
      <c r="D17" s="137"/>
      <c r="E17" s="137"/>
      <c r="F17" s="137"/>
      <c r="G17" s="118"/>
      <c r="H17" s="167">
        <v>150</v>
      </c>
      <c r="I17" s="167"/>
      <c r="J17" s="164">
        <v>150</v>
      </c>
      <c r="K17" s="168">
        <v>10</v>
      </c>
    </row>
    <row r="18" spans="1:11" ht="29.25" customHeight="1">
      <c r="A18" s="44"/>
      <c r="B18" s="203">
        <v>12</v>
      </c>
      <c r="C18" s="149" t="s">
        <v>207</v>
      </c>
      <c r="D18" s="137"/>
      <c r="E18" s="137"/>
      <c r="F18" s="137"/>
      <c r="G18" s="169">
        <v>376</v>
      </c>
      <c r="H18" s="169"/>
      <c r="I18" s="169"/>
      <c r="J18" s="14">
        <v>376</v>
      </c>
      <c r="K18" s="169">
        <v>18</v>
      </c>
    </row>
    <row r="19" spans="1:11" ht="29.25" customHeight="1">
      <c r="A19" s="44"/>
      <c r="B19" s="211">
        <v>13</v>
      </c>
      <c r="C19" s="156" t="s">
        <v>208</v>
      </c>
      <c r="D19" s="118"/>
      <c r="E19" s="118"/>
      <c r="F19" s="118"/>
      <c r="G19" s="167">
        <v>148</v>
      </c>
      <c r="H19" s="167"/>
      <c r="I19" s="167"/>
      <c r="J19" s="164">
        <v>148</v>
      </c>
      <c r="K19" s="168">
        <v>10</v>
      </c>
    </row>
    <row r="20" spans="1:11" ht="29.25" customHeight="1">
      <c r="A20" s="44"/>
      <c r="B20" s="203">
        <v>14</v>
      </c>
      <c r="C20" s="149" t="s">
        <v>209</v>
      </c>
      <c r="D20" s="137"/>
      <c r="E20" s="137"/>
      <c r="F20" s="137"/>
      <c r="G20" s="137"/>
      <c r="H20" s="169">
        <v>210</v>
      </c>
      <c r="I20" s="169"/>
      <c r="J20" s="14">
        <v>210</v>
      </c>
      <c r="K20" s="169">
        <v>13</v>
      </c>
    </row>
    <row r="21" spans="1:11" ht="29.25" customHeight="1">
      <c r="A21" s="44"/>
      <c r="B21" s="203">
        <v>15</v>
      </c>
      <c r="C21" s="149" t="s">
        <v>210</v>
      </c>
      <c r="D21" s="137"/>
      <c r="E21" s="137"/>
      <c r="F21" s="137"/>
      <c r="G21" s="169">
        <v>120</v>
      </c>
      <c r="H21" s="169"/>
      <c r="I21" s="169"/>
      <c r="J21" s="14">
        <v>120</v>
      </c>
      <c r="K21" s="169">
        <v>4</v>
      </c>
    </row>
    <row r="22" spans="1:11" ht="29.25" customHeight="1">
      <c r="A22" s="44"/>
      <c r="B22" s="203">
        <v>16</v>
      </c>
      <c r="C22" s="149" t="s">
        <v>211</v>
      </c>
      <c r="D22" s="137"/>
      <c r="E22" s="137"/>
      <c r="F22" s="137"/>
      <c r="G22" s="169">
        <v>25</v>
      </c>
      <c r="H22" s="169"/>
      <c r="I22" s="169"/>
      <c r="J22" s="14">
        <v>25</v>
      </c>
      <c r="K22" s="169">
        <v>5</v>
      </c>
    </row>
    <row r="23" spans="1:11" ht="29.25" customHeight="1">
      <c r="A23" s="44"/>
      <c r="B23" s="163">
        <v>17</v>
      </c>
      <c r="C23" s="205" t="s">
        <v>212</v>
      </c>
      <c r="D23" s="206"/>
      <c r="E23" s="206"/>
      <c r="F23" s="206"/>
      <c r="G23" s="207">
        <v>40</v>
      </c>
      <c r="H23" s="207"/>
      <c r="I23" s="207"/>
      <c r="J23" s="208">
        <v>40</v>
      </c>
      <c r="K23" s="209">
        <v>4</v>
      </c>
    </row>
    <row r="24" spans="1:11" ht="29.25" customHeight="1">
      <c r="A24" s="44"/>
      <c r="B24" s="203">
        <v>18</v>
      </c>
      <c r="C24" s="156" t="s">
        <v>218</v>
      </c>
      <c r="D24" s="137"/>
      <c r="E24" s="137"/>
      <c r="F24" s="137"/>
      <c r="G24" s="167">
        <v>500</v>
      </c>
      <c r="H24" s="167"/>
      <c r="I24" s="167"/>
      <c r="J24" s="164">
        <v>500</v>
      </c>
      <c r="K24" s="168">
        <v>5</v>
      </c>
    </row>
    <row r="25" spans="1:11" ht="29.25" customHeight="1">
      <c r="A25" s="44"/>
      <c r="B25" s="203">
        <v>19</v>
      </c>
      <c r="C25" s="156" t="s">
        <v>202</v>
      </c>
      <c r="D25" s="137"/>
      <c r="E25" s="137"/>
      <c r="F25" s="137"/>
      <c r="G25" s="137"/>
      <c r="H25" s="167">
        <v>350</v>
      </c>
      <c r="I25" s="167"/>
      <c r="J25" s="164">
        <v>350</v>
      </c>
      <c r="K25" s="168">
        <v>7</v>
      </c>
    </row>
    <row r="26" spans="1:11" ht="29.25" customHeight="1">
      <c r="A26" s="44"/>
      <c r="B26" s="203">
        <v>20</v>
      </c>
      <c r="C26" s="156" t="s">
        <v>213</v>
      </c>
      <c r="D26" s="137"/>
      <c r="E26" s="137"/>
      <c r="F26" s="137"/>
      <c r="G26" s="167">
        <v>324</v>
      </c>
      <c r="H26" s="167"/>
      <c r="I26" s="167"/>
      <c r="J26" s="164">
        <v>324</v>
      </c>
      <c r="K26" s="168">
        <v>2</v>
      </c>
    </row>
    <row r="27" spans="1:11" ht="29.25" customHeight="1">
      <c r="A27" s="44"/>
      <c r="B27" s="203">
        <v>21</v>
      </c>
      <c r="C27" s="167" t="s">
        <v>203</v>
      </c>
      <c r="D27" s="118"/>
      <c r="E27" s="118"/>
      <c r="F27" s="118"/>
      <c r="G27" s="167">
        <v>34</v>
      </c>
      <c r="H27" s="167"/>
      <c r="I27" s="167"/>
      <c r="J27" s="164">
        <f>SUM(E27:I27)</f>
        <v>34</v>
      </c>
      <c r="K27" s="168">
        <v>1</v>
      </c>
    </row>
    <row r="28" spans="1:11" ht="29.25" customHeight="1">
      <c r="A28" s="44"/>
      <c r="B28" s="203">
        <v>22</v>
      </c>
      <c r="C28" s="169" t="s">
        <v>234</v>
      </c>
      <c r="D28" s="137"/>
      <c r="E28" s="137"/>
      <c r="F28" s="137"/>
      <c r="G28" s="169">
        <v>32</v>
      </c>
      <c r="H28" s="169"/>
      <c r="I28" s="169"/>
      <c r="J28" s="14">
        <v>32</v>
      </c>
      <c r="K28" s="176">
        <v>1</v>
      </c>
    </row>
    <row r="29" spans="1:11" ht="29.25" customHeight="1" thickBot="1">
      <c r="A29" s="44"/>
      <c r="B29" s="203">
        <v>23</v>
      </c>
      <c r="C29" s="177" t="s">
        <v>235</v>
      </c>
      <c r="D29" s="137"/>
      <c r="E29" s="137"/>
      <c r="F29" s="137"/>
      <c r="G29" s="177">
        <v>27</v>
      </c>
      <c r="H29" s="177"/>
      <c r="I29" s="177"/>
      <c r="J29" s="145">
        <f>SUM(E29:I29)</f>
        <v>27</v>
      </c>
      <c r="K29" s="178">
        <v>2</v>
      </c>
    </row>
    <row r="30" spans="1:11" ht="29.25" customHeight="1">
      <c r="A30" s="44"/>
      <c r="B30" s="155"/>
      <c r="C30" s="335" t="s">
        <v>110</v>
      </c>
      <c r="D30" s="336"/>
      <c r="E30" s="336"/>
      <c r="F30" s="336"/>
      <c r="G30" s="336"/>
      <c r="H30" s="336"/>
      <c r="I30" s="336"/>
      <c r="J30" s="336"/>
      <c r="K30" s="337"/>
    </row>
    <row r="31" spans="1:11" ht="29.25" customHeight="1">
      <c r="A31" s="44"/>
      <c r="B31" s="203">
        <v>24</v>
      </c>
      <c r="C31" s="153" t="s">
        <v>214</v>
      </c>
      <c r="D31" s="137"/>
      <c r="E31" s="137"/>
      <c r="F31" s="137"/>
      <c r="G31" s="165">
        <v>17</v>
      </c>
      <c r="H31" s="165"/>
      <c r="I31" s="165"/>
      <c r="J31" s="148">
        <f t="shared" ref="J31" si="0">SUM(E31:I31)</f>
        <v>17</v>
      </c>
      <c r="K31" s="166">
        <v>4</v>
      </c>
    </row>
    <row r="32" spans="1:11" ht="31.5" customHeight="1">
      <c r="A32" s="44"/>
      <c r="B32" s="155"/>
      <c r="C32" s="332" t="s">
        <v>83</v>
      </c>
      <c r="D32" s="333"/>
      <c r="E32" s="333"/>
      <c r="F32" s="333"/>
      <c r="G32" s="333"/>
      <c r="H32" s="333"/>
      <c r="I32" s="333"/>
      <c r="J32" s="333"/>
      <c r="K32" s="334"/>
    </row>
    <row r="33" spans="1:11" ht="30.75" customHeight="1">
      <c r="A33" s="44"/>
      <c r="B33" s="203">
        <v>25</v>
      </c>
      <c r="C33" s="165" t="s">
        <v>219</v>
      </c>
      <c r="D33" s="137"/>
      <c r="E33" s="137"/>
      <c r="F33" s="137"/>
      <c r="G33" s="165">
        <v>141</v>
      </c>
      <c r="H33" s="165"/>
      <c r="I33" s="165"/>
      <c r="J33" s="148">
        <f t="shared" ref="J33:J35" si="1">SUM(E33:I33)</f>
        <v>141</v>
      </c>
      <c r="K33" s="166">
        <v>1</v>
      </c>
    </row>
    <row r="34" spans="1:11" ht="34.5" customHeight="1">
      <c r="A34" s="44"/>
      <c r="B34" s="203">
        <v>26</v>
      </c>
      <c r="C34" s="165" t="s">
        <v>220</v>
      </c>
      <c r="D34" s="137"/>
      <c r="E34" s="137"/>
      <c r="F34" s="137"/>
      <c r="G34" s="165">
        <v>734</v>
      </c>
      <c r="H34" s="165"/>
      <c r="I34" s="165"/>
      <c r="J34" s="148">
        <f t="shared" si="1"/>
        <v>734</v>
      </c>
      <c r="K34" s="166">
        <v>1</v>
      </c>
    </row>
    <row r="35" spans="1:11" ht="27" customHeight="1">
      <c r="A35" s="44"/>
      <c r="B35" s="203">
        <v>27</v>
      </c>
      <c r="C35" s="165" t="s">
        <v>221</v>
      </c>
      <c r="D35" s="137"/>
      <c r="E35" s="137"/>
      <c r="F35" s="137"/>
      <c r="G35" s="165">
        <v>104</v>
      </c>
      <c r="H35" s="165"/>
      <c r="I35" s="165"/>
      <c r="J35" s="148">
        <f t="shared" si="1"/>
        <v>104</v>
      </c>
      <c r="K35" s="166">
        <v>6</v>
      </c>
    </row>
    <row r="36" spans="1:11" ht="35.25" customHeight="1">
      <c r="A36" s="44"/>
      <c r="B36" s="179"/>
      <c r="C36" s="338" t="s">
        <v>82</v>
      </c>
      <c r="D36" s="339"/>
      <c r="E36" s="339"/>
      <c r="F36" s="339"/>
      <c r="G36" s="339"/>
      <c r="H36" s="339"/>
      <c r="I36" s="339"/>
      <c r="J36" s="339"/>
      <c r="K36" s="340"/>
    </row>
    <row r="37" spans="1:11" ht="28.5" customHeight="1">
      <c r="A37" s="44"/>
      <c r="B37" s="203">
        <v>28</v>
      </c>
      <c r="C37" s="149" t="s">
        <v>137</v>
      </c>
      <c r="D37" s="137"/>
      <c r="E37" s="137"/>
      <c r="F37" s="137"/>
      <c r="G37" s="14">
        <v>1150</v>
      </c>
      <c r="H37" s="14">
        <v>267</v>
      </c>
      <c r="I37" s="137"/>
      <c r="J37" s="14">
        <f t="shared" ref="J37:J48" si="2">SUM(E37:I37)</f>
        <v>1417</v>
      </c>
      <c r="K37" s="169">
        <v>37</v>
      </c>
    </row>
    <row r="38" spans="1:11" ht="29.25" customHeight="1">
      <c r="A38" s="44"/>
      <c r="B38" s="203">
        <v>29</v>
      </c>
      <c r="C38" s="152" t="s">
        <v>140</v>
      </c>
      <c r="D38" s="137"/>
      <c r="E38" s="137"/>
      <c r="F38" s="137"/>
      <c r="G38" s="14">
        <v>5</v>
      </c>
      <c r="H38" s="14">
        <v>26</v>
      </c>
      <c r="I38" s="137"/>
      <c r="J38" s="14">
        <f t="shared" si="2"/>
        <v>31</v>
      </c>
      <c r="K38" s="169">
        <v>1</v>
      </c>
    </row>
    <row r="39" spans="1:11" ht="30" customHeight="1">
      <c r="A39" s="44"/>
      <c r="B39" s="203">
        <v>30</v>
      </c>
      <c r="C39" s="169" t="s">
        <v>138</v>
      </c>
      <c r="D39" s="137"/>
      <c r="E39" s="137"/>
      <c r="F39" s="137"/>
      <c r="G39" s="14">
        <v>240</v>
      </c>
      <c r="H39" s="14"/>
      <c r="I39" s="137"/>
      <c r="J39" s="14">
        <v>240</v>
      </c>
      <c r="K39" s="169">
        <v>4</v>
      </c>
    </row>
    <row r="40" spans="1:11" ht="29.25" customHeight="1">
      <c r="A40" s="44"/>
      <c r="B40" s="203">
        <v>31</v>
      </c>
      <c r="C40" s="174" t="s">
        <v>141</v>
      </c>
      <c r="D40" s="137"/>
      <c r="E40" s="137"/>
      <c r="F40" s="175">
        <v>15</v>
      </c>
      <c r="G40" s="175">
        <v>23</v>
      </c>
      <c r="H40" s="175">
        <v>31</v>
      </c>
      <c r="I40" s="169"/>
      <c r="J40" s="14">
        <f>SUM(F40:I40)</f>
        <v>69</v>
      </c>
      <c r="K40" s="169">
        <v>2</v>
      </c>
    </row>
    <row r="41" spans="1:11" ht="30" customHeight="1">
      <c r="A41" s="44"/>
      <c r="B41" s="203">
        <v>32</v>
      </c>
      <c r="C41" s="169" t="s">
        <v>142</v>
      </c>
      <c r="D41" s="137"/>
      <c r="E41" s="137"/>
      <c r="F41" s="137"/>
      <c r="G41" s="175">
        <v>430</v>
      </c>
      <c r="H41" s="175">
        <v>258</v>
      </c>
      <c r="I41" s="137"/>
      <c r="J41" s="14">
        <f>SUM(G41:I41)</f>
        <v>688</v>
      </c>
      <c r="K41" s="169">
        <v>30</v>
      </c>
    </row>
    <row r="42" spans="1:11" ht="30.75" customHeight="1">
      <c r="A42" s="44"/>
      <c r="B42" s="203">
        <v>33</v>
      </c>
      <c r="C42" s="149" t="s">
        <v>143</v>
      </c>
      <c r="D42" s="137"/>
      <c r="E42" s="137"/>
      <c r="F42" s="137"/>
      <c r="G42" s="175">
        <v>980</v>
      </c>
      <c r="H42" s="175">
        <v>460</v>
      </c>
      <c r="I42" s="137"/>
      <c r="J42" s="14">
        <f>SUM(G42:I42)</f>
        <v>1440</v>
      </c>
      <c r="K42" s="169">
        <v>58</v>
      </c>
    </row>
    <row r="43" spans="1:11" ht="34.5" customHeight="1">
      <c r="A43" s="44"/>
      <c r="B43" s="203">
        <v>34</v>
      </c>
      <c r="C43" s="175" t="s">
        <v>144</v>
      </c>
      <c r="D43" s="137"/>
      <c r="E43" s="137"/>
      <c r="F43" s="137"/>
      <c r="G43" s="175">
        <v>117</v>
      </c>
      <c r="H43" s="175">
        <v>25</v>
      </c>
      <c r="I43" s="137"/>
      <c r="J43" s="14">
        <f>SUM(G43:I43)</f>
        <v>142</v>
      </c>
      <c r="K43" s="169">
        <v>4</v>
      </c>
    </row>
    <row r="44" spans="1:11" ht="48" customHeight="1">
      <c r="A44" s="44"/>
      <c r="B44" s="203">
        <v>35</v>
      </c>
      <c r="C44" s="149" t="s">
        <v>145</v>
      </c>
      <c r="D44" s="137"/>
      <c r="E44" s="137"/>
      <c r="F44" s="137"/>
      <c r="G44" s="203">
        <v>1900</v>
      </c>
      <c r="H44" s="203">
        <v>700</v>
      </c>
      <c r="I44" s="137"/>
      <c r="J44" s="14">
        <f>SUM(G44:I44)</f>
        <v>2600</v>
      </c>
      <c r="K44" s="169">
        <v>1</v>
      </c>
    </row>
    <row r="45" spans="1:11" ht="33" customHeight="1">
      <c r="A45" s="44"/>
      <c r="B45" s="203">
        <v>36</v>
      </c>
      <c r="C45" s="149" t="s">
        <v>146</v>
      </c>
      <c r="D45" s="137"/>
      <c r="E45" s="137"/>
      <c r="F45" s="137"/>
      <c r="G45" s="127">
        <v>76</v>
      </c>
      <c r="H45" s="127"/>
      <c r="I45" s="137"/>
      <c r="J45" s="14">
        <v>76</v>
      </c>
      <c r="K45" s="169">
        <v>1</v>
      </c>
    </row>
    <row r="46" spans="1:11" ht="30.75" customHeight="1">
      <c r="A46" s="44"/>
      <c r="B46" s="203">
        <v>37</v>
      </c>
      <c r="C46" s="173" t="s">
        <v>139</v>
      </c>
      <c r="D46" s="137"/>
      <c r="E46" s="137"/>
      <c r="F46" s="137"/>
      <c r="G46" s="127"/>
      <c r="H46" s="127">
        <v>138</v>
      </c>
      <c r="I46" s="137"/>
      <c r="J46" s="14">
        <v>138</v>
      </c>
      <c r="K46" s="169">
        <v>1</v>
      </c>
    </row>
    <row r="47" spans="1:11" ht="25.5" customHeight="1">
      <c r="A47" s="44"/>
      <c r="B47" s="155"/>
      <c r="C47" s="332" t="s">
        <v>107</v>
      </c>
      <c r="D47" s="333"/>
      <c r="E47" s="333"/>
      <c r="F47" s="333"/>
      <c r="G47" s="333"/>
      <c r="H47" s="333"/>
      <c r="I47" s="333"/>
      <c r="J47" s="333"/>
      <c r="K47" s="334"/>
    </row>
    <row r="48" spans="1:11" ht="15.75" customHeight="1">
      <c r="A48" s="44"/>
      <c r="B48" s="203">
        <v>38</v>
      </c>
      <c r="C48" s="47"/>
      <c r="D48" s="48"/>
      <c r="E48" s="47"/>
      <c r="F48" s="47"/>
      <c r="G48" s="47"/>
      <c r="H48" s="47"/>
      <c r="I48" s="47"/>
      <c r="J48" s="14">
        <f t="shared" si="2"/>
        <v>0</v>
      </c>
      <c r="K48" s="129"/>
    </row>
    <row r="49" spans="1:11" ht="25.5" customHeight="1">
      <c r="A49" s="44"/>
      <c r="B49" s="211"/>
      <c r="C49" s="338" t="s">
        <v>118</v>
      </c>
      <c r="D49" s="339"/>
      <c r="E49" s="339"/>
      <c r="F49" s="339"/>
      <c r="G49" s="339"/>
      <c r="H49" s="339"/>
      <c r="I49" s="339"/>
      <c r="J49" s="339"/>
      <c r="K49" s="340"/>
    </row>
    <row r="50" spans="1:11" ht="38.25" customHeight="1">
      <c r="A50" s="44"/>
      <c r="B50" s="203">
        <v>39</v>
      </c>
      <c r="C50" s="149" t="s">
        <v>222</v>
      </c>
      <c r="D50" s="48"/>
      <c r="E50" s="187"/>
      <c r="F50" s="187"/>
      <c r="G50" s="149">
        <v>110</v>
      </c>
      <c r="H50" s="149"/>
      <c r="I50" s="149"/>
      <c r="J50" s="14">
        <f t="shared" ref="J50" si="3">SUM(E50:I50)</f>
        <v>110</v>
      </c>
      <c r="K50" s="149">
        <v>1</v>
      </c>
    </row>
    <row r="51" spans="1:11" ht="41.25" customHeight="1">
      <c r="A51" s="44"/>
      <c r="B51" s="212">
        <v>40</v>
      </c>
      <c r="C51" s="14" t="s">
        <v>241</v>
      </c>
      <c r="D51" s="180"/>
      <c r="E51" s="47">
        <v>40</v>
      </c>
      <c r="F51" s="47"/>
      <c r="G51" s="149"/>
      <c r="H51" s="149"/>
      <c r="I51" s="149"/>
      <c r="J51" s="14">
        <v>40</v>
      </c>
      <c r="K51" s="149">
        <v>3</v>
      </c>
    </row>
    <row r="52" spans="1:11" ht="54.75" customHeight="1">
      <c r="A52" s="44"/>
      <c r="B52" s="203">
        <v>41</v>
      </c>
      <c r="C52" s="14" t="s">
        <v>242</v>
      </c>
      <c r="D52" s="48"/>
      <c r="E52" s="47">
        <v>46</v>
      </c>
      <c r="F52" s="47"/>
      <c r="G52" s="149"/>
      <c r="H52" s="149"/>
      <c r="I52" s="149"/>
      <c r="J52" s="14">
        <v>46</v>
      </c>
      <c r="K52" s="149">
        <v>2</v>
      </c>
    </row>
    <row r="53" spans="1:11" ht="25.5" customHeight="1">
      <c r="A53" s="44"/>
      <c r="B53" s="155"/>
      <c r="C53" s="326" t="s">
        <v>23</v>
      </c>
      <c r="D53" s="327"/>
      <c r="E53" s="204">
        <f t="shared" ref="E53:K53" si="4">SUM(E4:E52)</f>
        <v>86</v>
      </c>
      <c r="F53" s="204">
        <f t="shared" si="4"/>
        <v>1153</v>
      </c>
      <c r="G53" s="204">
        <f t="shared" si="4"/>
        <v>8583</v>
      </c>
      <c r="H53" s="204">
        <f t="shared" si="4"/>
        <v>2655</v>
      </c>
      <c r="I53" s="204">
        <f t="shared" si="4"/>
        <v>0</v>
      </c>
      <c r="J53" s="183">
        <f t="shared" si="4"/>
        <v>12477</v>
      </c>
      <c r="K53" s="204">
        <f t="shared" si="4"/>
        <v>349</v>
      </c>
    </row>
    <row r="54" spans="1:11" ht="48" customHeight="1">
      <c r="A54" s="44"/>
      <c r="B54" s="41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53.25" customHeight="1">
      <c r="A55" s="44"/>
      <c r="B55" s="41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28.5" customHeight="1">
      <c r="A56" s="44"/>
      <c r="B56" s="41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42.75" customHeight="1">
      <c r="A57" s="44"/>
      <c r="B57" s="41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52.5" customHeight="1">
      <c r="A58" s="44"/>
      <c r="B58" s="41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65.25" customHeight="1">
      <c r="A59" s="44"/>
      <c r="B59" s="41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8" customHeight="1">
      <c r="A60" s="44"/>
      <c r="B60" s="41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8" customHeight="1">
      <c r="A61" s="44"/>
      <c r="B61" s="41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8" customHeight="1">
      <c r="A62" s="43"/>
      <c r="B62" s="41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8" customHeight="1">
      <c r="A63" s="43"/>
      <c r="B63" s="41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8" customHeight="1">
      <c r="A64" s="43"/>
      <c r="B64" s="41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8" customHeight="1">
      <c r="A65" s="43"/>
      <c r="B65" s="41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8" customHeight="1">
      <c r="A66" s="43"/>
      <c r="B66" s="41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8" customHeight="1">
      <c r="A67" s="43"/>
      <c r="B67" s="41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8" customHeight="1">
      <c r="A68" s="43"/>
      <c r="B68" s="41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36" customHeight="1">
      <c r="A69" s="43"/>
      <c r="B69" s="41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8" customHeight="1">
      <c r="A70" s="43"/>
      <c r="B70" s="41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.75">
      <c r="A71" s="43"/>
      <c r="B71" s="41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8" customHeight="1">
      <c r="A72" s="43"/>
      <c r="B72" s="41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8" customHeight="1">
      <c r="A73" s="43"/>
      <c r="B73" s="41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8" customHeight="1">
      <c r="A74" s="43"/>
      <c r="B74" s="41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61.5" customHeight="1">
      <c r="A75" s="43"/>
      <c r="B75" s="4"/>
      <c r="C75" s="4"/>
      <c r="D75" s="4"/>
      <c r="E75" s="4"/>
      <c r="F75" s="4"/>
      <c r="G75" s="4"/>
      <c r="H75" s="4"/>
    </row>
    <row r="76" spans="1:11" ht="36" customHeight="1">
      <c r="A76" s="43"/>
    </row>
    <row r="77" spans="1:11" ht="18" customHeight="1">
      <c r="A77" s="43"/>
    </row>
    <row r="78" spans="1:11" ht="18" customHeight="1">
      <c r="A78" s="43"/>
    </row>
    <row r="79" spans="1:11" ht="18" customHeight="1">
      <c r="A79" s="43"/>
    </row>
    <row r="80" spans="1:11" ht="18" customHeight="1">
      <c r="A80" s="43"/>
    </row>
    <row r="81" spans="1:1" ht="18" customHeight="1">
      <c r="A81" s="43"/>
    </row>
    <row r="82" spans="1:1" ht="18" customHeight="1">
      <c r="A82" s="43"/>
    </row>
    <row r="83" spans="1:1" ht="18" customHeight="1"/>
  </sheetData>
  <customSheetViews>
    <customSheetView guid="{9BE6FAE6-952C-4A92-9977-3FF8E09A8CA1}" showPageBreaks="1" hiddenColumns="1" view="pageLayout" topLeftCell="B19">
      <selection activeCell="E44" sqref="E44"/>
      <pageMargins left="0.35433070866141736" right="0.15748031496062992" top="0.72" bottom="0.31496062992125984" header="0.43" footer="0.35"/>
      <pageSetup paperSize="9" firstPageNumber="0" orientation="landscape" r:id="rId1"/>
      <headerFooter alignWithMargins="0"/>
    </customSheetView>
  </customSheetViews>
  <mergeCells count="11">
    <mergeCell ref="C53:D53"/>
    <mergeCell ref="C1:K1"/>
    <mergeCell ref="C3:D3"/>
    <mergeCell ref="C4:K4"/>
    <mergeCell ref="C9:K9"/>
    <mergeCell ref="C11:K11"/>
    <mergeCell ref="C30:K30"/>
    <mergeCell ref="C32:K32"/>
    <mergeCell ref="C36:K36"/>
    <mergeCell ref="C47:K47"/>
    <mergeCell ref="C49:K49"/>
  </mergeCells>
  <pageMargins left="0.35433070866141736" right="0.15748031496062992" top="0.72" bottom="0.31496062992125984" header="0.43" footer="0.35"/>
  <pageSetup paperSize="9" firstPageNumber="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pageSetUpPr fitToPage="1"/>
  </sheetPr>
  <dimension ref="A1:W115"/>
  <sheetViews>
    <sheetView topLeftCell="A62" zoomScale="90" zoomScaleNormal="90" workbookViewId="0">
      <selection activeCell="G74" sqref="G74"/>
    </sheetView>
  </sheetViews>
  <sheetFormatPr defaultRowHeight="12.75"/>
  <cols>
    <col min="1" max="1" width="52.28515625" customWidth="1"/>
    <col min="2" max="2" width="11.5703125" customWidth="1"/>
    <col min="3" max="3" width="11.7109375" customWidth="1"/>
  </cols>
  <sheetData>
    <row r="1" spans="1:23" ht="19.5" customHeight="1" thickBot="1">
      <c r="A1" s="13" t="s">
        <v>16</v>
      </c>
      <c r="B1" s="11"/>
      <c r="C1" s="11"/>
    </row>
    <row r="2" spans="1:23" ht="155.44999999999999" customHeight="1">
      <c r="A2" s="343" t="s">
        <v>173</v>
      </c>
      <c r="B2" s="345" t="s">
        <v>111</v>
      </c>
      <c r="C2" s="345"/>
      <c r="D2" s="347" t="s">
        <v>112</v>
      </c>
      <c r="E2" s="347"/>
      <c r="F2" s="345" t="s">
        <v>113</v>
      </c>
      <c r="G2" s="345"/>
      <c r="H2" s="345" t="s">
        <v>114</v>
      </c>
      <c r="I2" s="345"/>
      <c r="J2" s="345" t="s">
        <v>115</v>
      </c>
      <c r="K2" s="345"/>
      <c r="L2" s="345" t="s">
        <v>116</v>
      </c>
      <c r="M2" s="345"/>
      <c r="N2" s="345" t="s">
        <v>117</v>
      </c>
      <c r="O2" s="345"/>
      <c r="P2" s="345" t="s">
        <v>119</v>
      </c>
      <c r="Q2" s="346"/>
      <c r="R2" s="341" t="s">
        <v>36</v>
      </c>
      <c r="S2" s="342"/>
      <c r="T2" s="1"/>
      <c r="U2" s="1"/>
      <c r="V2" s="1"/>
      <c r="W2" s="1"/>
    </row>
    <row r="3" spans="1:23" ht="37.5" customHeight="1">
      <c r="A3" s="344"/>
      <c r="B3" s="14" t="s">
        <v>3</v>
      </c>
      <c r="C3" s="14" t="s">
        <v>4</v>
      </c>
      <c r="D3" s="14" t="s">
        <v>3</v>
      </c>
      <c r="E3" s="14" t="s">
        <v>4</v>
      </c>
      <c r="F3" s="14" t="s">
        <v>3</v>
      </c>
      <c r="G3" s="14" t="s">
        <v>4</v>
      </c>
      <c r="H3" s="14" t="s">
        <v>3</v>
      </c>
      <c r="I3" s="14" t="s">
        <v>4</v>
      </c>
      <c r="J3" s="14" t="s">
        <v>3</v>
      </c>
      <c r="K3" s="14" t="s">
        <v>4</v>
      </c>
      <c r="L3" s="14" t="s">
        <v>3</v>
      </c>
      <c r="M3" s="14" t="s">
        <v>4</v>
      </c>
      <c r="N3" s="14" t="s">
        <v>3</v>
      </c>
      <c r="O3" s="14" t="s">
        <v>4</v>
      </c>
      <c r="P3" s="14" t="s">
        <v>3</v>
      </c>
      <c r="Q3" s="50" t="s">
        <v>4</v>
      </c>
      <c r="R3" s="99" t="s">
        <v>3</v>
      </c>
      <c r="S3" s="50" t="s">
        <v>4</v>
      </c>
      <c r="T3" s="1"/>
      <c r="U3" s="1"/>
      <c r="V3" s="1"/>
      <c r="W3" s="1"/>
    </row>
    <row r="4" spans="1:23" ht="20.25" customHeight="1">
      <c r="A4" s="101" t="s">
        <v>120</v>
      </c>
      <c r="B4" s="58"/>
      <c r="C4" s="58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102"/>
      <c r="R4" s="100">
        <f>B4+D4+F4+H4+J4+L4+N4+P4</f>
        <v>0</v>
      </c>
      <c r="S4" s="102">
        <f>C4+E4+G4+I4+K4+M4+O4+Q4</f>
        <v>0</v>
      </c>
      <c r="T4" s="1"/>
      <c r="U4" s="1"/>
      <c r="V4" s="1"/>
      <c r="W4" s="1"/>
    </row>
    <row r="5" spans="1:23" ht="34.5" customHeight="1">
      <c r="A5" s="119" t="s">
        <v>175</v>
      </c>
      <c r="B5" s="58"/>
      <c r="C5" s="58"/>
      <c r="D5" s="97"/>
      <c r="E5" s="98"/>
      <c r="F5" s="98"/>
      <c r="G5" s="98"/>
      <c r="H5" s="98"/>
      <c r="I5" s="98"/>
      <c r="J5" s="98"/>
      <c r="K5" s="98"/>
      <c r="L5" s="98"/>
      <c r="M5" s="98"/>
      <c r="N5" s="98">
        <v>1</v>
      </c>
      <c r="O5" s="98">
        <v>55</v>
      </c>
      <c r="P5" s="98"/>
      <c r="Q5" s="102"/>
      <c r="R5" s="100">
        <v>1</v>
      </c>
      <c r="S5" s="102">
        <v>55</v>
      </c>
      <c r="T5" s="1"/>
      <c r="U5" s="1"/>
      <c r="V5" s="1"/>
      <c r="W5" s="1"/>
    </row>
    <row r="6" spans="1:23" ht="33.75" customHeight="1">
      <c r="A6" s="119" t="s">
        <v>237</v>
      </c>
      <c r="B6" s="58"/>
      <c r="C6" s="58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>
        <v>5</v>
      </c>
      <c r="Q6" s="102">
        <v>69</v>
      </c>
      <c r="R6" s="100">
        <v>5</v>
      </c>
      <c r="S6" s="102">
        <v>69</v>
      </c>
      <c r="T6" s="1"/>
      <c r="U6" s="1"/>
      <c r="V6" s="1"/>
      <c r="W6" s="1"/>
    </row>
    <row r="7" spans="1:23" ht="30.75" customHeight="1">
      <c r="A7" s="119" t="s">
        <v>169</v>
      </c>
      <c r="B7" s="58"/>
      <c r="C7" s="58"/>
      <c r="D7" s="97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>
        <v>1</v>
      </c>
      <c r="Q7" s="102">
        <v>21</v>
      </c>
      <c r="R7" s="100">
        <v>1</v>
      </c>
      <c r="S7" s="102">
        <v>21</v>
      </c>
      <c r="T7" s="1"/>
      <c r="U7" s="1"/>
      <c r="V7" s="1"/>
      <c r="W7" s="1"/>
    </row>
    <row r="8" spans="1:23" ht="42" customHeight="1">
      <c r="A8" s="119" t="s">
        <v>181</v>
      </c>
      <c r="B8" s="58"/>
      <c r="C8" s="58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>
        <v>1</v>
      </c>
      <c r="Q8" s="102">
        <v>47</v>
      </c>
      <c r="R8" s="100">
        <v>1</v>
      </c>
      <c r="S8" s="102">
        <v>47</v>
      </c>
      <c r="T8" s="1"/>
      <c r="U8" s="1"/>
      <c r="V8" s="1"/>
      <c r="W8" s="1"/>
    </row>
    <row r="9" spans="1:23" ht="49.5" customHeight="1">
      <c r="A9" s="119" t="s">
        <v>148</v>
      </c>
      <c r="B9" s="58"/>
      <c r="C9" s="58"/>
      <c r="D9" s="97"/>
      <c r="E9" s="98"/>
      <c r="F9" s="98">
        <v>1</v>
      </c>
      <c r="G9" s="98">
        <v>100</v>
      </c>
      <c r="H9" s="98"/>
      <c r="I9" s="98"/>
      <c r="J9" s="98"/>
      <c r="K9" s="98"/>
      <c r="L9" s="98"/>
      <c r="M9" s="98"/>
      <c r="N9" s="98"/>
      <c r="O9" s="98"/>
      <c r="P9" s="98"/>
      <c r="Q9" s="102"/>
      <c r="R9" s="100">
        <v>1</v>
      </c>
      <c r="S9" s="102">
        <v>100</v>
      </c>
      <c r="T9" s="1"/>
      <c r="U9" s="1"/>
      <c r="V9" s="1"/>
      <c r="W9" s="1"/>
    </row>
    <row r="10" spans="1:23" ht="45" customHeight="1">
      <c r="A10" s="119" t="s">
        <v>176</v>
      </c>
      <c r="B10" s="58"/>
      <c r="C10" s="58"/>
      <c r="D10" s="97"/>
      <c r="E10" s="98"/>
      <c r="F10" s="98">
        <v>1</v>
      </c>
      <c r="G10" s="98">
        <v>100</v>
      </c>
      <c r="H10" s="98"/>
      <c r="I10" s="98"/>
      <c r="J10" s="98"/>
      <c r="K10" s="98"/>
      <c r="L10" s="98"/>
      <c r="M10" s="98"/>
      <c r="N10" s="98"/>
      <c r="O10" s="98"/>
      <c r="P10" s="98"/>
      <c r="Q10" s="102"/>
      <c r="R10" s="100">
        <v>1</v>
      </c>
      <c r="S10" s="102">
        <v>100</v>
      </c>
      <c r="T10" s="1"/>
      <c r="U10" s="1"/>
      <c r="V10" s="1"/>
      <c r="W10" s="1"/>
    </row>
    <row r="11" spans="1:23" ht="34.5" customHeight="1">
      <c r="A11" s="126" t="s">
        <v>149</v>
      </c>
      <c r="B11" s="58"/>
      <c r="C11" s="58"/>
      <c r="D11" s="97"/>
      <c r="E11" s="98"/>
      <c r="F11" s="98">
        <v>1</v>
      </c>
      <c r="G11" s="98">
        <v>300</v>
      </c>
      <c r="H11" s="98"/>
      <c r="I11" s="98"/>
      <c r="J11" s="98"/>
      <c r="K11" s="98"/>
      <c r="L11" s="98"/>
      <c r="M11" s="98"/>
      <c r="N11" s="98"/>
      <c r="O11" s="98"/>
      <c r="P11" s="98"/>
      <c r="Q11" s="102"/>
      <c r="R11" s="100">
        <v>1</v>
      </c>
      <c r="S11" s="102">
        <v>300</v>
      </c>
      <c r="T11" s="1"/>
      <c r="U11" s="1"/>
      <c r="V11" s="1"/>
      <c r="W11" s="1"/>
    </row>
    <row r="12" spans="1:23" ht="65.25" customHeight="1">
      <c r="A12" s="119" t="s">
        <v>150</v>
      </c>
      <c r="B12" s="58"/>
      <c r="C12" s="58"/>
      <c r="D12" s="97"/>
      <c r="E12" s="98"/>
      <c r="F12" s="98"/>
      <c r="G12" s="98"/>
      <c r="H12" s="98"/>
      <c r="I12" s="98"/>
      <c r="J12" s="98"/>
      <c r="K12" s="98"/>
      <c r="L12" s="98">
        <v>1</v>
      </c>
      <c r="M12" s="98">
        <v>67</v>
      </c>
      <c r="N12" s="98"/>
      <c r="O12" s="98"/>
      <c r="P12" s="98"/>
      <c r="Q12" s="102"/>
      <c r="R12" s="100">
        <f>B12+D12+F12+H12+J12+L12+N12+P12</f>
        <v>1</v>
      </c>
      <c r="S12" s="102">
        <f>C12+E12+G12+I12+K12+M12+O12+Q12</f>
        <v>67</v>
      </c>
      <c r="T12" s="1"/>
      <c r="U12" s="1"/>
      <c r="V12" s="1"/>
      <c r="W12" s="1"/>
    </row>
    <row r="13" spans="1:23" ht="66.75" customHeight="1">
      <c r="A13" s="120" t="s">
        <v>177</v>
      </c>
      <c r="B13" s="95">
        <v>1</v>
      </c>
      <c r="C13" s="95">
        <v>30</v>
      </c>
      <c r="D13" s="12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08"/>
      <c r="R13" s="107">
        <v>1</v>
      </c>
      <c r="S13" s="108">
        <v>30</v>
      </c>
      <c r="T13" s="1"/>
      <c r="U13" s="1"/>
      <c r="V13" s="1"/>
      <c r="W13" s="1"/>
    </row>
    <row r="14" spans="1:23" ht="36.75" customHeight="1">
      <c r="A14" s="120" t="s">
        <v>151</v>
      </c>
      <c r="B14" s="121"/>
      <c r="C14" s="121"/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1</v>
      </c>
      <c r="Q14" s="108">
        <v>54</v>
      </c>
      <c r="R14" s="107">
        <v>1</v>
      </c>
      <c r="S14" s="108">
        <v>54</v>
      </c>
      <c r="T14" s="1"/>
      <c r="U14" s="1"/>
      <c r="V14" s="1"/>
      <c r="W14" s="1"/>
    </row>
    <row r="15" spans="1:23" ht="21" customHeight="1">
      <c r="A15" s="120" t="s">
        <v>152</v>
      </c>
      <c r="B15" s="121"/>
      <c r="C15" s="121"/>
      <c r="D15" s="12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>
        <v>16</v>
      </c>
      <c r="Q15" s="108">
        <v>19</v>
      </c>
      <c r="R15" s="107">
        <v>16</v>
      </c>
      <c r="S15" s="108">
        <v>19</v>
      </c>
      <c r="T15" s="1"/>
      <c r="U15" s="1"/>
      <c r="V15" s="1"/>
      <c r="W15" s="1"/>
    </row>
    <row r="16" spans="1:23" ht="46.5" customHeight="1">
      <c r="A16" s="120" t="s">
        <v>153</v>
      </c>
      <c r="B16" s="121"/>
      <c r="C16" s="121"/>
      <c r="D16" s="12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>
        <v>1</v>
      </c>
      <c r="Q16" s="108">
        <v>26</v>
      </c>
      <c r="R16" s="107">
        <v>1</v>
      </c>
      <c r="S16" s="108">
        <v>26</v>
      </c>
      <c r="T16" s="1"/>
      <c r="U16" s="1"/>
      <c r="V16" s="1"/>
      <c r="W16" s="1"/>
    </row>
    <row r="17" spans="1:23" ht="70.5" customHeight="1">
      <c r="A17" s="120" t="s">
        <v>161</v>
      </c>
      <c r="B17" s="121"/>
      <c r="C17" s="121"/>
      <c r="D17" s="12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>
        <v>1</v>
      </c>
      <c r="Q17" s="108">
        <v>120</v>
      </c>
      <c r="R17" s="107">
        <v>1</v>
      </c>
      <c r="S17" s="108">
        <v>120</v>
      </c>
      <c r="T17" s="1"/>
      <c r="U17" s="1"/>
      <c r="V17" s="1"/>
      <c r="W17" s="1"/>
    </row>
    <row r="18" spans="1:23" ht="37.5" customHeight="1">
      <c r="A18" s="120" t="s">
        <v>155</v>
      </c>
      <c r="B18" s="121"/>
      <c r="C18" s="121"/>
      <c r="D18" s="122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>
        <v>1</v>
      </c>
      <c r="Q18" s="108">
        <v>48</v>
      </c>
      <c r="R18" s="107">
        <v>1</v>
      </c>
      <c r="S18" s="108">
        <v>48</v>
      </c>
      <c r="T18" s="1"/>
      <c r="U18" s="1"/>
      <c r="V18" s="1"/>
      <c r="W18" s="1"/>
    </row>
    <row r="19" spans="1:23" ht="64.5" customHeight="1">
      <c r="A19" s="120" t="s">
        <v>156</v>
      </c>
      <c r="B19" s="121"/>
      <c r="C19" s="121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>
        <v>2</v>
      </c>
      <c r="Q19" s="108">
        <v>60</v>
      </c>
      <c r="R19" s="107">
        <v>2</v>
      </c>
      <c r="S19" s="108">
        <v>60</v>
      </c>
      <c r="T19" s="1"/>
      <c r="U19" s="1"/>
      <c r="V19" s="1"/>
      <c r="W19" s="1"/>
    </row>
    <row r="20" spans="1:23" ht="36" customHeight="1">
      <c r="A20" s="120" t="s">
        <v>157</v>
      </c>
      <c r="B20" s="121"/>
      <c r="C20" s="121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>
        <v>2</v>
      </c>
      <c r="Q20" s="108">
        <v>105</v>
      </c>
      <c r="R20" s="107">
        <v>2</v>
      </c>
      <c r="S20" s="108">
        <v>105</v>
      </c>
      <c r="T20" s="1"/>
      <c r="U20" s="1"/>
      <c r="V20" s="1"/>
      <c r="W20" s="1"/>
    </row>
    <row r="21" spans="1:23" ht="33.75" customHeight="1">
      <c r="A21" s="120" t="s">
        <v>158</v>
      </c>
      <c r="B21" s="121"/>
      <c r="C21" s="121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>
        <v>3</v>
      </c>
      <c r="Q21" s="108">
        <v>53</v>
      </c>
      <c r="R21" s="107">
        <v>3</v>
      </c>
      <c r="S21" s="108">
        <v>53</v>
      </c>
      <c r="T21" s="1"/>
      <c r="U21" s="1"/>
      <c r="V21" s="1"/>
      <c r="W21" s="1"/>
    </row>
    <row r="22" spans="1:23" ht="48" customHeight="1">
      <c r="A22" s="120" t="s">
        <v>159</v>
      </c>
      <c r="B22" s="95">
        <v>1</v>
      </c>
      <c r="C22" s="95">
        <v>85</v>
      </c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08"/>
      <c r="R22" s="107">
        <v>1</v>
      </c>
      <c r="S22" s="108">
        <v>85</v>
      </c>
      <c r="T22" s="1"/>
      <c r="U22" s="1"/>
      <c r="V22" s="1"/>
      <c r="W22" s="1"/>
    </row>
    <row r="23" spans="1:23" ht="57.75" customHeight="1">
      <c r="A23" s="120" t="s">
        <v>160</v>
      </c>
      <c r="B23" s="95">
        <v>1</v>
      </c>
      <c r="C23" s="95">
        <v>20</v>
      </c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08"/>
      <c r="R23" s="107">
        <v>1</v>
      </c>
      <c r="S23" s="108">
        <v>20</v>
      </c>
      <c r="T23" s="1"/>
      <c r="U23" s="1"/>
      <c r="V23" s="1"/>
      <c r="W23" s="1"/>
    </row>
    <row r="24" spans="1:23" ht="34.5" customHeight="1">
      <c r="A24" s="120" t="s">
        <v>163</v>
      </c>
      <c r="B24" s="121"/>
      <c r="C24" s="121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>
        <v>1</v>
      </c>
      <c r="Q24" s="108">
        <v>42</v>
      </c>
      <c r="R24" s="107">
        <v>1</v>
      </c>
      <c r="S24" s="108">
        <v>42</v>
      </c>
      <c r="T24" s="1"/>
      <c r="U24" s="1"/>
      <c r="V24" s="1"/>
      <c r="W24" s="1"/>
    </row>
    <row r="25" spans="1:23" ht="38.25" customHeight="1">
      <c r="A25" s="120" t="s">
        <v>164</v>
      </c>
      <c r="B25" s="121"/>
      <c r="C25" s="121"/>
      <c r="D25" s="122"/>
      <c r="E25" s="123"/>
      <c r="F25" s="123">
        <v>1</v>
      </c>
      <c r="G25" s="123">
        <v>72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08"/>
      <c r="R25" s="107">
        <v>1</v>
      </c>
      <c r="S25" s="108">
        <v>72</v>
      </c>
      <c r="T25" s="1"/>
      <c r="U25" s="1"/>
      <c r="V25" s="1"/>
      <c r="W25" s="1"/>
    </row>
    <row r="26" spans="1:23" ht="64.5" customHeight="1">
      <c r="A26" s="120" t="s">
        <v>165</v>
      </c>
      <c r="B26" s="95">
        <v>1</v>
      </c>
      <c r="C26" s="95">
        <v>83</v>
      </c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08"/>
      <c r="R26" s="107">
        <v>1</v>
      </c>
      <c r="S26" s="108">
        <v>83</v>
      </c>
      <c r="T26" s="1"/>
      <c r="U26" s="1"/>
      <c r="V26" s="1"/>
      <c r="W26" s="1"/>
    </row>
    <row r="27" spans="1:23" ht="39" customHeight="1">
      <c r="A27" s="120" t="s">
        <v>166</v>
      </c>
      <c r="B27" s="95">
        <v>1</v>
      </c>
      <c r="C27" s="95">
        <v>42</v>
      </c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08"/>
      <c r="R27" s="107">
        <v>1</v>
      </c>
      <c r="S27" s="108">
        <v>42</v>
      </c>
      <c r="T27" s="1"/>
      <c r="U27" s="1"/>
      <c r="V27" s="1"/>
      <c r="W27" s="1"/>
    </row>
    <row r="28" spans="1:23" ht="82.5" customHeight="1">
      <c r="A28" s="120" t="s">
        <v>167</v>
      </c>
      <c r="B28" s="121"/>
      <c r="C28" s="121"/>
      <c r="D28" s="122">
        <v>1</v>
      </c>
      <c r="E28" s="123">
        <v>30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08"/>
      <c r="R28" s="107">
        <v>1</v>
      </c>
      <c r="S28" s="108">
        <v>30</v>
      </c>
      <c r="T28" s="1"/>
      <c r="U28" s="1"/>
      <c r="V28" s="1"/>
      <c r="W28" s="1"/>
    </row>
    <row r="29" spans="1:23" ht="63.75" customHeight="1">
      <c r="A29" s="120" t="s">
        <v>162</v>
      </c>
      <c r="B29" s="95">
        <v>1</v>
      </c>
      <c r="C29" s="95">
        <v>86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08"/>
      <c r="R29" s="107">
        <v>1</v>
      </c>
      <c r="S29" s="108">
        <v>86</v>
      </c>
      <c r="T29" s="1"/>
      <c r="U29" s="1"/>
      <c r="V29" s="1"/>
      <c r="W29" s="1"/>
    </row>
    <row r="30" spans="1:23" ht="45.75" customHeight="1">
      <c r="A30" s="120" t="s">
        <v>171</v>
      </c>
      <c r="B30" s="121"/>
      <c r="C30" s="121"/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>
        <v>1</v>
      </c>
      <c r="Q30" s="108">
        <v>40</v>
      </c>
      <c r="R30" s="107">
        <v>1</v>
      </c>
      <c r="S30" s="108">
        <v>40</v>
      </c>
      <c r="T30" s="124"/>
      <c r="U30" s="124"/>
      <c r="V30" s="124"/>
      <c r="W30" s="124"/>
    </row>
    <row r="31" spans="1:23" ht="49.5" customHeight="1">
      <c r="A31" s="105" t="s">
        <v>154</v>
      </c>
      <c r="B31" s="77">
        <v>7</v>
      </c>
      <c r="C31" s="77">
        <v>190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06"/>
      <c r="R31" s="107">
        <f>B31+D31+F31+H31+J31+L31+N31+P31</f>
        <v>7</v>
      </c>
      <c r="S31" s="108">
        <v>190</v>
      </c>
    </row>
    <row r="32" spans="1:23" ht="27" customHeight="1">
      <c r="A32" s="119" t="s">
        <v>182</v>
      </c>
      <c r="B32" s="125"/>
      <c r="C32" s="125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>
        <v>2</v>
      </c>
      <c r="Q32" s="102">
        <v>56</v>
      </c>
      <c r="R32" s="100">
        <f>B32+D32+F32+H32+J32+L32+N32+P32</f>
        <v>2</v>
      </c>
      <c r="S32" s="102">
        <v>56</v>
      </c>
    </row>
    <row r="33" spans="1:19" ht="45" customHeight="1">
      <c r="A33" s="130" t="s">
        <v>183</v>
      </c>
      <c r="B33" s="125"/>
      <c r="C33" s="125"/>
      <c r="D33" s="97"/>
      <c r="E33" s="98"/>
      <c r="F33" s="98"/>
      <c r="G33" s="98"/>
      <c r="H33" s="98"/>
      <c r="I33" s="98"/>
      <c r="J33" s="98"/>
      <c r="K33" s="98"/>
      <c r="L33" s="98"/>
      <c r="M33" s="98"/>
      <c r="N33" s="98">
        <v>1</v>
      </c>
      <c r="O33" s="98">
        <v>7</v>
      </c>
      <c r="P33" s="98"/>
      <c r="Q33" s="102"/>
      <c r="R33" s="100">
        <v>1</v>
      </c>
      <c r="S33" s="102">
        <v>7</v>
      </c>
    </row>
    <row r="34" spans="1:19" ht="51.75" customHeight="1">
      <c r="A34" s="142" t="s">
        <v>184</v>
      </c>
      <c r="B34" s="138"/>
      <c r="C34" s="138"/>
      <c r="D34" s="138"/>
      <c r="E34" s="138"/>
      <c r="F34" s="138"/>
      <c r="G34" s="138"/>
      <c r="H34" s="138">
        <v>1</v>
      </c>
      <c r="I34" s="138">
        <v>6</v>
      </c>
      <c r="J34" s="138"/>
      <c r="K34" s="138"/>
      <c r="L34" s="138"/>
      <c r="M34" s="138"/>
      <c r="N34" s="138"/>
      <c r="O34" s="138"/>
      <c r="P34" s="138"/>
      <c r="Q34" s="139"/>
      <c r="R34" s="140">
        <v>1</v>
      </c>
      <c r="S34" s="141">
        <v>6</v>
      </c>
    </row>
    <row r="35" spans="1:19" ht="51.75" customHeight="1">
      <c r="A35" s="132" t="s">
        <v>223</v>
      </c>
      <c r="B35" s="170"/>
      <c r="C35" s="170"/>
      <c r="D35" s="170"/>
      <c r="E35" s="170"/>
      <c r="F35" s="170"/>
      <c r="G35" s="170"/>
      <c r="H35" s="170">
        <v>1</v>
      </c>
      <c r="I35" s="170">
        <v>8</v>
      </c>
      <c r="J35" s="170"/>
      <c r="K35" s="170"/>
      <c r="L35" s="170"/>
      <c r="M35" s="170"/>
      <c r="N35" s="170"/>
      <c r="O35" s="170"/>
      <c r="P35" s="170"/>
      <c r="Q35" s="170"/>
      <c r="R35" s="171">
        <f t="shared" ref="R35:S35" si="0">B35+D35+F35+H35+J35+L35+N35+P35</f>
        <v>1</v>
      </c>
      <c r="S35" s="171">
        <f t="shared" si="0"/>
        <v>8</v>
      </c>
    </row>
    <row r="36" spans="1:19" ht="51.75" customHeight="1">
      <c r="A36" s="132" t="s">
        <v>224</v>
      </c>
      <c r="B36" s="170"/>
      <c r="C36" s="170"/>
      <c r="D36" s="170"/>
      <c r="E36" s="170"/>
      <c r="F36" s="170">
        <v>1</v>
      </c>
      <c r="G36" s="170">
        <v>100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1">
        <v>1</v>
      </c>
      <c r="S36" s="171">
        <v>100</v>
      </c>
    </row>
    <row r="37" spans="1:19" ht="51.75" customHeight="1">
      <c r="A37" s="132" t="s">
        <v>225</v>
      </c>
      <c r="B37" s="170"/>
      <c r="C37" s="170"/>
      <c r="D37" s="170"/>
      <c r="E37" s="170"/>
      <c r="F37" s="170">
        <v>1</v>
      </c>
      <c r="G37" s="170">
        <v>100</v>
      </c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1">
        <v>1</v>
      </c>
      <c r="S37" s="171">
        <v>100</v>
      </c>
    </row>
    <row r="38" spans="1:19" ht="51.75" customHeight="1">
      <c r="A38" s="132" t="s">
        <v>226</v>
      </c>
      <c r="B38" s="170"/>
      <c r="C38" s="170"/>
      <c r="D38" s="170"/>
      <c r="E38" s="170"/>
      <c r="F38" s="170"/>
      <c r="G38" s="170"/>
      <c r="H38" s="170">
        <v>1</v>
      </c>
      <c r="I38" s="170">
        <v>30</v>
      </c>
      <c r="J38" s="170"/>
      <c r="K38" s="170"/>
      <c r="L38" s="170"/>
      <c r="M38" s="170"/>
      <c r="N38" s="170"/>
      <c r="O38" s="170"/>
      <c r="P38" s="170"/>
      <c r="Q38" s="170"/>
      <c r="R38" s="171">
        <v>1</v>
      </c>
      <c r="S38" s="171">
        <v>30</v>
      </c>
    </row>
    <row r="39" spans="1:19" ht="51.75" customHeight="1">
      <c r="A39" s="132" t="s">
        <v>227</v>
      </c>
      <c r="B39" s="170"/>
      <c r="C39" s="170"/>
      <c r="D39" s="170"/>
      <c r="E39" s="170"/>
      <c r="F39" s="170"/>
      <c r="G39" s="170"/>
      <c r="H39" s="170">
        <v>1</v>
      </c>
      <c r="I39" s="170">
        <v>30</v>
      </c>
      <c r="J39" s="170"/>
      <c r="K39" s="170"/>
      <c r="L39" s="170"/>
      <c r="M39" s="170"/>
      <c r="N39" s="170"/>
      <c r="O39" s="170"/>
      <c r="P39" s="170"/>
      <c r="Q39" s="170"/>
      <c r="R39" s="171">
        <v>1</v>
      </c>
      <c r="S39" s="171">
        <v>30</v>
      </c>
    </row>
    <row r="40" spans="1:19" ht="51.75" customHeight="1">
      <c r="A40" s="132" t="s">
        <v>262</v>
      </c>
      <c r="B40" s="170">
        <v>1</v>
      </c>
      <c r="C40" s="170">
        <v>24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1">
        <v>1</v>
      </c>
      <c r="S40" s="171">
        <v>24</v>
      </c>
    </row>
    <row r="41" spans="1:19" ht="51.75" customHeight="1">
      <c r="A41" s="132" t="s">
        <v>263</v>
      </c>
      <c r="B41" s="170"/>
      <c r="C41" s="170"/>
      <c r="D41" s="170"/>
      <c r="E41" s="170"/>
      <c r="F41" s="170"/>
      <c r="G41" s="170"/>
      <c r="H41" s="170">
        <v>1</v>
      </c>
      <c r="I41" s="170">
        <v>16</v>
      </c>
      <c r="J41" s="170"/>
      <c r="K41" s="170"/>
      <c r="L41" s="170"/>
      <c r="M41" s="170"/>
      <c r="N41" s="170"/>
      <c r="O41" s="170"/>
      <c r="P41" s="170"/>
      <c r="Q41" s="170"/>
      <c r="R41" s="171">
        <v>1</v>
      </c>
      <c r="S41" s="171">
        <v>16</v>
      </c>
    </row>
    <row r="42" spans="1:19" ht="51.75" customHeight="1">
      <c r="A42" s="132" t="s">
        <v>264</v>
      </c>
      <c r="B42" s="170"/>
      <c r="C42" s="170"/>
      <c r="D42" s="170"/>
      <c r="E42" s="170"/>
      <c r="F42" s="170"/>
      <c r="G42" s="170"/>
      <c r="H42" s="170"/>
      <c r="I42" s="170"/>
      <c r="J42" s="170">
        <v>1</v>
      </c>
      <c r="K42" s="170">
        <v>6</v>
      </c>
      <c r="L42" s="170"/>
      <c r="M42" s="170"/>
      <c r="N42" s="170"/>
      <c r="O42" s="170"/>
      <c r="P42" s="170"/>
      <c r="Q42" s="170"/>
      <c r="R42" s="171">
        <v>1</v>
      </c>
      <c r="S42" s="171">
        <v>6</v>
      </c>
    </row>
    <row r="43" spans="1:19" ht="51.75" customHeight="1">
      <c r="A43" s="132" t="s">
        <v>228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>
        <v>1</v>
      </c>
      <c r="Q43" s="170">
        <v>48</v>
      </c>
      <c r="R43" s="171">
        <v>1</v>
      </c>
      <c r="S43" s="171">
        <v>48</v>
      </c>
    </row>
    <row r="44" spans="1:19" ht="51.75" customHeight="1">
      <c r="A44" s="132" t="s">
        <v>229</v>
      </c>
      <c r="B44" s="170"/>
      <c r="C44" s="170"/>
      <c r="D44" s="170"/>
      <c r="E44" s="170"/>
      <c r="F44" s="170"/>
      <c r="G44" s="170"/>
      <c r="H44" s="170">
        <v>2</v>
      </c>
      <c r="I44" s="170">
        <v>105</v>
      </c>
      <c r="J44" s="170"/>
      <c r="K44" s="170"/>
      <c r="L44" s="170"/>
      <c r="M44" s="170"/>
      <c r="N44" s="170"/>
      <c r="O44" s="170"/>
      <c r="P44" s="170"/>
      <c r="Q44" s="170"/>
      <c r="R44" s="171">
        <v>2</v>
      </c>
      <c r="S44" s="171">
        <v>105</v>
      </c>
    </row>
    <row r="45" spans="1:19" ht="51.75" customHeight="1">
      <c r="A45" s="132" t="s">
        <v>236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98">
        <v>5</v>
      </c>
      <c r="Q45" s="102">
        <v>175</v>
      </c>
      <c r="R45" s="98">
        <v>5</v>
      </c>
      <c r="S45" s="102">
        <v>175</v>
      </c>
    </row>
    <row r="46" spans="1:19" ht="51.75" customHeight="1">
      <c r="A46" s="161" t="s">
        <v>243</v>
      </c>
      <c r="B46" s="136"/>
      <c r="C46" s="136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>
        <v>1</v>
      </c>
      <c r="Q46" s="181">
        <v>5</v>
      </c>
      <c r="R46" s="98">
        <f t="shared" ref="R46:S57" si="1">B46+D46+F46+H46+J46+L46+N46+P46</f>
        <v>1</v>
      </c>
      <c r="S46" s="98">
        <f>C46+E46+G46+I46+K46+M46+O46+Q46</f>
        <v>5</v>
      </c>
    </row>
    <row r="47" spans="1:19" ht="51.75" customHeight="1">
      <c r="A47" s="130" t="s">
        <v>244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>
        <v>1</v>
      </c>
      <c r="Q47" s="182">
        <v>21</v>
      </c>
      <c r="R47" s="98">
        <f t="shared" si="1"/>
        <v>1</v>
      </c>
      <c r="S47" s="98">
        <f t="shared" si="1"/>
        <v>21</v>
      </c>
    </row>
    <row r="48" spans="1:19" ht="51.75" customHeight="1">
      <c r="A48" s="130" t="s">
        <v>245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>
        <v>1</v>
      </c>
      <c r="Q48" s="182">
        <v>18</v>
      </c>
      <c r="R48" s="98">
        <f t="shared" si="1"/>
        <v>1</v>
      </c>
      <c r="S48" s="98">
        <f t="shared" si="1"/>
        <v>18</v>
      </c>
    </row>
    <row r="49" spans="1:19" ht="51.75" customHeight="1">
      <c r="A49" s="130" t="s">
        <v>246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>
        <v>1</v>
      </c>
      <c r="Q49" s="182">
        <v>23</v>
      </c>
      <c r="R49" s="98">
        <f t="shared" si="1"/>
        <v>1</v>
      </c>
      <c r="S49" s="98">
        <f t="shared" si="1"/>
        <v>23</v>
      </c>
    </row>
    <row r="50" spans="1:19" ht="51.75" customHeight="1">
      <c r="A50" s="130" t="s">
        <v>247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>
        <v>1</v>
      </c>
      <c r="Q50" s="182">
        <v>21</v>
      </c>
      <c r="R50" s="98">
        <f t="shared" si="1"/>
        <v>1</v>
      </c>
      <c r="S50" s="98">
        <f t="shared" si="1"/>
        <v>21</v>
      </c>
    </row>
    <row r="51" spans="1:19" ht="51.75" customHeight="1">
      <c r="A51" s="130" t="s">
        <v>248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>
        <v>1</v>
      </c>
      <c r="Q51" s="182">
        <v>24</v>
      </c>
      <c r="R51" s="98">
        <f t="shared" si="1"/>
        <v>1</v>
      </c>
      <c r="S51" s="98">
        <f t="shared" si="1"/>
        <v>24</v>
      </c>
    </row>
    <row r="52" spans="1:19" ht="51.75" customHeight="1">
      <c r="A52" s="130" t="s">
        <v>249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>
        <v>1</v>
      </c>
      <c r="Q52" s="182">
        <v>15</v>
      </c>
      <c r="R52" s="98">
        <f t="shared" si="1"/>
        <v>1</v>
      </c>
      <c r="S52" s="98">
        <f t="shared" si="1"/>
        <v>15</v>
      </c>
    </row>
    <row r="53" spans="1:19" ht="51.75" customHeight="1">
      <c r="A53" s="130" t="s">
        <v>250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>
        <v>1</v>
      </c>
      <c r="Q53" s="133">
        <v>9</v>
      </c>
      <c r="R53" s="98">
        <f t="shared" si="1"/>
        <v>1</v>
      </c>
      <c r="S53" s="98">
        <f t="shared" si="1"/>
        <v>9</v>
      </c>
    </row>
    <row r="54" spans="1:19" ht="61.5" customHeight="1">
      <c r="A54" s="130" t="s">
        <v>160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>
        <v>1</v>
      </c>
      <c r="Q54" s="133">
        <v>20</v>
      </c>
      <c r="R54" s="98">
        <f t="shared" si="1"/>
        <v>1</v>
      </c>
      <c r="S54" s="98">
        <f t="shared" si="1"/>
        <v>20</v>
      </c>
    </row>
    <row r="55" spans="1:19" ht="51.75" customHeight="1">
      <c r="A55" s="130" t="s">
        <v>251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>
        <v>2</v>
      </c>
      <c r="Q55" s="133">
        <v>6</v>
      </c>
      <c r="R55" s="98">
        <f t="shared" si="1"/>
        <v>2</v>
      </c>
      <c r="S55" s="98">
        <f t="shared" si="1"/>
        <v>6</v>
      </c>
    </row>
    <row r="56" spans="1:19" ht="51.75" customHeight="1">
      <c r="A56" s="130" t="s">
        <v>252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>
        <v>1</v>
      </c>
      <c r="Q56" s="133">
        <v>5</v>
      </c>
      <c r="R56" s="98">
        <f t="shared" si="1"/>
        <v>1</v>
      </c>
      <c r="S56" s="98">
        <f t="shared" si="1"/>
        <v>5</v>
      </c>
    </row>
    <row r="57" spans="1:19" ht="51.75" customHeight="1">
      <c r="A57" s="130" t="s">
        <v>253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>
        <v>51</v>
      </c>
      <c r="Q57" s="133">
        <v>37</v>
      </c>
      <c r="R57" s="98">
        <f t="shared" si="1"/>
        <v>51</v>
      </c>
      <c r="S57" s="98">
        <f t="shared" si="1"/>
        <v>37</v>
      </c>
    </row>
    <row r="58" spans="1:19" ht="51.75" customHeight="1">
      <c r="A58" s="119" t="s">
        <v>188</v>
      </c>
      <c r="B58" s="136"/>
      <c r="C58" s="136"/>
      <c r="D58" s="9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>
        <v>1</v>
      </c>
      <c r="Q58" s="102">
        <v>54</v>
      </c>
      <c r="R58" s="100">
        <f>B58+D58+F58+H58+J58+L58+N58+P58</f>
        <v>1</v>
      </c>
      <c r="S58" s="102">
        <f>C58+E58+G58+I58+K58+M58+O58+Q58</f>
        <v>54</v>
      </c>
    </row>
    <row r="59" spans="1:19" ht="51.75" customHeight="1">
      <c r="A59" s="119" t="s">
        <v>189</v>
      </c>
      <c r="B59" s="121"/>
      <c r="C59" s="121"/>
      <c r="D59" s="122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>
        <v>1</v>
      </c>
      <c r="Q59" s="108">
        <v>26</v>
      </c>
      <c r="R59" s="107">
        <v>1</v>
      </c>
      <c r="S59" s="108">
        <v>26</v>
      </c>
    </row>
    <row r="60" spans="1:19" ht="51.75" customHeight="1">
      <c r="A60" s="119" t="s">
        <v>190</v>
      </c>
      <c r="B60" s="121"/>
      <c r="C60" s="121"/>
      <c r="D60" s="12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>
        <v>2</v>
      </c>
      <c r="Q60" s="108">
        <v>83</v>
      </c>
      <c r="R60" s="107">
        <v>2</v>
      </c>
      <c r="S60" s="108">
        <v>83</v>
      </c>
    </row>
    <row r="61" spans="1:19" ht="51.75" customHeight="1">
      <c r="A61" s="119" t="s">
        <v>191</v>
      </c>
      <c r="B61" s="121"/>
      <c r="C61" s="121"/>
      <c r="D61" s="122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>
        <v>1</v>
      </c>
      <c r="Q61" s="108">
        <v>45</v>
      </c>
      <c r="R61" s="107">
        <v>1</v>
      </c>
      <c r="S61" s="108">
        <v>45</v>
      </c>
    </row>
    <row r="62" spans="1:19" ht="51.75" customHeight="1">
      <c r="A62" s="119" t="s">
        <v>192</v>
      </c>
      <c r="B62" s="121"/>
      <c r="C62" s="121"/>
      <c r="D62" s="122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>
        <v>1</v>
      </c>
      <c r="Q62" s="108">
        <v>34</v>
      </c>
      <c r="R62" s="107">
        <v>1</v>
      </c>
      <c r="S62" s="108">
        <v>34</v>
      </c>
    </row>
    <row r="63" spans="1:19" ht="28.5" customHeight="1">
      <c r="A63" s="119" t="s">
        <v>193</v>
      </c>
      <c r="B63" s="121"/>
      <c r="C63" s="121"/>
      <c r="D63" s="122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>
        <v>4</v>
      </c>
      <c r="Q63" s="108">
        <v>36</v>
      </c>
      <c r="R63" s="107">
        <v>4</v>
      </c>
      <c r="S63" s="108">
        <v>36</v>
      </c>
    </row>
    <row r="64" spans="1:19" ht="27.75" customHeight="1">
      <c r="A64" s="119" t="s">
        <v>194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>
        <v>16</v>
      </c>
      <c r="Q64" s="106">
        <v>272</v>
      </c>
      <c r="R64" s="107">
        <f>B64+D64+F64+H64+J64+L64+N64+P64</f>
        <v>16</v>
      </c>
      <c r="S64" s="108">
        <f>C64+E64+G64+I64+K64+M64+O64+Q64</f>
        <v>272</v>
      </c>
    </row>
    <row r="65" spans="1:19" ht="29.25" customHeight="1">
      <c r="A65" s="143" t="s">
        <v>84</v>
      </c>
      <c r="B65" s="218">
        <f t="shared" ref="B65:S65" si="2">SUM(B5:B64)</f>
        <v>14</v>
      </c>
      <c r="C65" s="218">
        <f t="shared" si="2"/>
        <v>560</v>
      </c>
      <c r="D65" s="218">
        <f t="shared" si="2"/>
        <v>1</v>
      </c>
      <c r="E65" s="218">
        <f t="shared" si="2"/>
        <v>30</v>
      </c>
      <c r="F65" s="218">
        <f t="shared" si="2"/>
        <v>6</v>
      </c>
      <c r="G65" s="218">
        <f t="shared" si="2"/>
        <v>772</v>
      </c>
      <c r="H65" s="218">
        <f t="shared" si="2"/>
        <v>7</v>
      </c>
      <c r="I65" s="218">
        <f t="shared" si="2"/>
        <v>195</v>
      </c>
      <c r="J65" s="218">
        <f t="shared" si="2"/>
        <v>1</v>
      </c>
      <c r="K65" s="218">
        <f t="shared" si="2"/>
        <v>6</v>
      </c>
      <c r="L65" s="218">
        <f t="shared" si="2"/>
        <v>1</v>
      </c>
      <c r="M65" s="218">
        <f t="shared" si="2"/>
        <v>67</v>
      </c>
      <c r="N65" s="218">
        <f t="shared" si="2"/>
        <v>2</v>
      </c>
      <c r="O65" s="218">
        <f t="shared" si="2"/>
        <v>62</v>
      </c>
      <c r="P65" s="218">
        <f t="shared" si="2"/>
        <v>133</v>
      </c>
      <c r="Q65" s="218">
        <f t="shared" si="2"/>
        <v>1737</v>
      </c>
      <c r="R65" s="218">
        <f t="shared" si="2"/>
        <v>165</v>
      </c>
      <c r="S65" s="218">
        <f t="shared" si="2"/>
        <v>3429</v>
      </c>
    </row>
    <row r="66" spans="1:19">
      <c r="A66" s="45"/>
    </row>
    <row r="67" spans="1:19" ht="9.75" customHeight="1">
      <c r="A67" s="45"/>
    </row>
    <row r="68" spans="1:19">
      <c r="A68" s="13" t="s">
        <v>121</v>
      </c>
    </row>
    <row r="69" spans="1:19" ht="3" customHeight="1" thickBot="1">
      <c r="A69" s="45"/>
    </row>
    <row r="70" spans="1:19">
      <c r="A70" s="343" t="s">
        <v>173</v>
      </c>
      <c r="B70" s="345" t="s">
        <v>122</v>
      </c>
      <c r="C70" s="346"/>
    </row>
    <row r="71" spans="1:19" ht="25.5">
      <c r="A71" s="344"/>
      <c r="B71" s="14" t="s">
        <v>123</v>
      </c>
      <c r="C71" s="50" t="s">
        <v>4</v>
      </c>
    </row>
    <row r="72" spans="1:19">
      <c r="A72" s="51" t="s">
        <v>86</v>
      </c>
      <c r="B72" s="73">
        <v>1</v>
      </c>
      <c r="C72" s="50">
        <v>38</v>
      </c>
    </row>
    <row r="73" spans="1:19">
      <c r="A73" s="51" t="s">
        <v>295</v>
      </c>
      <c r="B73" s="73">
        <v>1</v>
      </c>
      <c r="C73" s="50">
        <v>24</v>
      </c>
    </row>
    <row r="74" spans="1:19">
      <c r="A74" s="51" t="s">
        <v>294</v>
      </c>
      <c r="B74" s="73">
        <v>2</v>
      </c>
      <c r="C74" s="50">
        <v>87</v>
      </c>
    </row>
    <row r="75" spans="1:19">
      <c r="A75" s="51" t="s">
        <v>87</v>
      </c>
      <c r="B75" s="73">
        <v>1</v>
      </c>
      <c r="C75" s="50">
        <v>53</v>
      </c>
    </row>
    <row r="76" spans="1:19">
      <c r="A76" s="51" t="s">
        <v>85</v>
      </c>
      <c r="B76" s="73">
        <v>1</v>
      </c>
      <c r="C76" s="50">
        <v>15</v>
      </c>
    </row>
    <row r="77" spans="1:19">
      <c r="A77" s="110" t="s">
        <v>147</v>
      </c>
      <c r="B77" s="14">
        <v>1</v>
      </c>
      <c r="C77" s="50">
        <v>50</v>
      </c>
    </row>
    <row r="78" spans="1:19" ht="13.5" thickBot="1">
      <c r="A78" s="111"/>
      <c r="B78" s="103"/>
      <c r="C78" s="104"/>
    </row>
    <row r="79" spans="1:19" ht="13.5" thickBot="1">
      <c r="A79" s="109" t="s">
        <v>84</v>
      </c>
      <c r="B79" s="215">
        <f>SUM(B72:B78)</f>
        <v>7</v>
      </c>
      <c r="C79" s="215">
        <f>SUM(C72:C78)</f>
        <v>267</v>
      </c>
    </row>
    <row r="80" spans="1:19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</sheetData>
  <customSheetViews>
    <customSheetView guid="{9BE6FAE6-952C-4A92-9977-3FF8E09A8CA1}" scale="90" fitToPage="1" topLeftCell="A4">
      <selection activeCell="U25" sqref="U25"/>
      <pageMargins left="0.37" right="0.45" top="0.75" bottom="0.27559055118110237" header="0.51181102362204722" footer="0.37"/>
      <pageSetup paperSize="9" scale="65" firstPageNumber="0" fitToHeight="0" orientation="landscape" r:id="rId1"/>
      <headerFooter alignWithMargins="0"/>
    </customSheetView>
  </customSheetViews>
  <mergeCells count="12">
    <mergeCell ref="R2:S2"/>
    <mergeCell ref="A70:A71"/>
    <mergeCell ref="B70:C70"/>
    <mergeCell ref="D2:E2"/>
    <mergeCell ref="F2:G2"/>
    <mergeCell ref="H2:I2"/>
    <mergeCell ref="J2:K2"/>
    <mergeCell ref="L2:M2"/>
    <mergeCell ref="N2:O2"/>
    <mergeCell ref="B2:C2"/>
    <mergeCell ref="A2:A3"/>
    <mergeCell ref="P2:Q2"/>
  </mergeCells>
  <pageMargins left="0.37" right="0.45" top="0.75" bottom="0.27559055118110237" header="0.51181102362204722" footer="0.37"/>
  <pageSetup paperSize="9" scale="63" firstPageNumber="0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табл.1,1</vt:lpstr>
      <vt:lpstr>табл.1.2</vt:lpstr>
      <vt:lpstr>табл.1.3</vt:lpstr>
      <vt:lpstr>табл.1.4</vt:lpstr>
      <vt:lpstr>таблица 2</vt:lpstr>
      <vt:lpstr>таблица 3.1</vt:lpstr>
      <vt:lpstr>таблица 3.2</vt:lpstr>
      <vt:lpstr>таблица 4</vt:lpstr>
      <vt:lpstr>таблица 5</vt:lpstr>
      <vt:lpstr>таблица 6</vt:lpstr>
      <vt:lpstr>таблица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cp:lastPrinted>2020-05-29T16:43:22Z</cp:lastPrinted>
  <dcterms:created xsi:type="dcterms:W3CDTF">2009-05-25T10:55:04Z</dcterms:created>
  <dcterms:modified xsi:type="dcterms:W3CDTF">2020-06-11T12:18:57Z</dcterms:modified>
</cp:coreProperties>
</file>